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Sheet1" sheetId="1" r:id="rId1"/>
  </sheets>
  <calcPr calcId="144525"/>
</workbook>
</file>

<file path=xl/sharedStrings.xml><?xml version="1.0" encoding="utf-8"?>
<sst xmlns="http://schemas.openxmlformats.org/spreadsheetml/2006/main" count="476" uniqueCount="53">
  <si>
    <t>附件：2022年春季南通市海门区部分医疗卫生单位公开招聘工作人员笔试成绩及入围资格复审人员名单</t>
  </si>
  <si>
    <t>岗位代码</t>
  </si>
  <si>
    <t>准考证号</t>
  </si>
  <si>
    <t>笔试成绩</t>
  </si>
  <si>
    <t>入围资格复审</t>
  </si>
  <si>
    <t>01</t>
  </si>
  <si>
    <t>01001</t>
  </si>
  <si>
    <t>免笔试</t>
  </si>
  <si>
    <t>*</t>
  </si>
  <si>
    <t>01002</t>
  </si>
  <si>
    <t>01003</t>
  </si>
  <si>
    <t>01004</t>
  </si>
  <si>
    <t>01005</t>
  </si>
  <si>
    <t>01006</t>
  </si>
  <si>
    <t>01007</t>
  </si>
  <si>
    <t>01008</t>
  </si>
  <si>
    <t>01009</t>
  </si>
  <si>
    <t>01010</t>
  </si>
  <si>
    <t>02</t>
  </si>
  <si>
    <t>02001</t>
  </si>
  <si>
    <t>02002</t>
  </si>
  <si>
    <t>02003</t>
  </si>
  <si>
    <t>02004</t>
  </si>
  <si>
    <t>02005</t>
  </si>
  <si>
    <t>02006</t>
  </si>
  <si>
    <t>07</t>
  </si>
  <si>
    <t>07001</t>
  </si>
  <si>
    <t>07002</t>
  </si>
  <si>
    <t>08</t>
  </si>
  <si>
    <t>08001</t>
  </si>
  <si>
    <t>10001</t>
  </si>
  <si>
    <t>14001</t>
  </si>
  <si>
    <t>14002</t>
  </si>
  <si>
    <t>16001</t>
  </si>
  <si>
    <t>16002</t>
  </si>
  <si>
    <t>19001</t>
  </si>
  <si>
    <t>19002</t>
  </si>
  <si>
    <t>19003</t>
  </si>
  <si>
    <t>19004</t>
  </si>
  <si>
    <t>19005</t>
  </si>
  <si>
    <t>19006</t>
  </si>
  <si>
    <t>19007</t>
  </si>
  <si>
    <t>19008</t>
  </si>
  <si>
    <t>19009</t>
  </si>
  <si>
    <t>19010</t>
  </si>
  <si>
    <t>19011</t>
  </si>
  <si>
    <t>19012</t>
  </si>
  <si>
    <t>2201104</t>
  </si>
  <si>
    <t>缺考</t>
  </si>
  <si>
    <t>28001</t>
  </si>
  <si>
    <t>28002</t>
  </si>
  <si>
    <t>32001</t>
  </si>
  <si>
    <t>32002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</si>
</sst>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9"/>
      <color theme="1"/>
      <name val="宋体"/>
      <charset val="134"/>
      <scheme val="minor"/>
    </font>
    <font>
      <sz val="16"/>
      <color theme="1"/>
      <name val="宋体"/>
      <charset val="134"/>
      <scheme val="minor"/>
    </font>
    <font>
      <sz val="12"/>
      <color theme="1"/>
      <name val="宋体"/>
      <charset val="134"/>
      <scheme val="minor"/>
    </font>
    <font>
      <sz val="12"/>
      <name val="Arial"/>
      <charset val="0"/>
    </font>
    <font>
      <sz val="10"/>
      <name val="Arial"/>
      <charset val="0"/>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4" applyNumberFormat="0" applyFont="0" applyAlignment="0" applyProtection="0">
      <alignment vertical="center"/>
    </xf>
    <xf numFmtId="0" fontId="6" fillId="22"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6" fillId="16" borderId="0" applyNumberFormat="0" applyBorder="0" applyAlignment="0" applyProtection="0">
      <alignment vertical="center"/>
    </xf>
    <xf numFmtId="0" fontId="17" fillId="0" borderId="5" applyNumberFormat="0" applyFill="0" applyAlignment="0" applyProtection="0">
      <alignment vertical="center"/>
    </xf>
    <xf numFmtId="0" fontId="6" fillId="21" borderId="0" applyNumberFormat="0" applyBorder="0" applyAlignment="0" applyProtection="0">
      <alignment vertical="center"/>
    </xf>
    <xf numFmtId="0" fontId="21" fillId="23" borderId="7" applyNumberFormat="0" applyAlignment="0" applyProtection="0">
      <alignment vertical="center"/>
    </xf>
    <xf numFmtId="0" fontId="18" fillId="23" borderId="3" applyNumberFormat="0" applyAlignment="0" applyProtection="0">
      <alignment vertical="center"/>
    </xf>
    <xf numFmtId="0" fontId="22" fillId="26" borderId="8" applyNumberFormat="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8" fillId="0" borderId="2" applyNumberFormat="0" applyFill="0" applyAlignment="0" applyProtection="0">
      <alignment vertical="center"/>
    </xf>
    <xf numFmtId="0" fontId="24" fillId="0" borderId="9" applyNumberFormat="0" applyFill="0" applyAlignment="0" applyProtection="0">
      <alignment vertical="center"/>
    </xf>
    <xf numFmtId="0" fontId="11" fillId="8" borderId="0" applyNumberFormat="0" applyBorder="0" applyAlignment="0" applyProtection="0">
      <alignment vertical="center"/>
    </xf>
    <xf numFmtId="0" fontId="23" fillId="28" borderId="0" applyNumberFormat="0" applyBorder="0" applyAlignment="0" applyProtection="0">
      <alignment vertical="center"/>
    </xf>
    <xf numFmtId="0" fontId="7" fillId="25" borderId="0" applyNumberFormat="0" applyBorder="0" applyAlignment="0" applyProtection="0">
      <alignment vertical="center"/>
    </xf>
    <xf numFmtId="0" fontId="6" fillId="30" borderId="0" applyNumberFormat="0" applyBorder="0" applyAlignment="0" applyProtection="0">
      <alignment vertical="center"/>
    </xf>
    <xf numFmtId="0" fontId="7" fillId="24" borderId="0" applyNumberFormat="0" applyBorder="0" applyAlignment="0" applyProtection="0">
      <alignment vertical="center"/>
    </xf>
    <xf numFmtId="0" fontId="7" fillId="32"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7" fillId="19" borderId="0" applyNumberFormat="0" applyBorder="0" applyAlignment="0" applyProtection="0">
      <alignment vertical="center"/>
    </xf>
    <xf numFmtId="0" fontId="7" fillId="11" borderId="0" applyNumberFormat="0" applyBorder="0" applyAlignment="0" applyProtection="0">
      <alignment vertical="center"/>
    </xf>
    <xf numFmtId="0" fontId="6" fillId="3"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7" fillId="31" borderId="0" applyNumberFormat="0" applyBorder="0" applyAlignment="0" applyProtection="0">
      <alignment vertical="center"/>
    </xf>
    <xf numFmtId="0" fontId="6" fillId="33" borderId="0" applyNumberFormat="0" applyBorder="0" applyAlignment="0" applyProtection="0">
      <alignment vertical="center"/>
    </xf>
  </cellStyleXfs>
  <cellXfs count="14">
    <xf numFmtId="0" fontId="0" fillId="0" borderId="0" xfId="0">
      <alignment vertical="center"/>
    </xf>
    <xf numFmtId="49"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49" fontId="2" fillId="0" borderId="0" xfId="0" applyNumberFormat="1" applyFont="1" applyFill="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5" fillId="0" borderId="0"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6"/>
  <sheetViews>
    <sheetView tabSelected="1" topLeftCell="A33" workbookViewId="0">
      <selection activeCell="B45" sqref="B45"/>
    </sheetView>
  </sheetViews>
  <sheetFormatPr defaultColWidth="9" defaultRowHeight="13.5" outlineLevelCol="3"/>
  <cols>
    <col min="1" max="1" width="14" customWidth="1"/>
    <col min="2" max="2" width="20.375" style="1" customWidth="1"/>
    <col min="3" max="3" width="25.75" style="2" customWidth="1"/>
    <col min="4" max="4" width="22.25" style="2" customWidth="1"/>
  </cols>
  <sheetData>
    <row r="1" ht="65" customHeight="1" spans="1:4">
      <c r="A1" s="3" t="s">
        <v>0</v>
      </c>
      <c r="B1" s="3"/>
      <c r="C1" s="3"/>
      <c r="D1" s="3"/>
    </row>
    <row r="2" ht="22" customHeight="1" spans="1:4">
      <c r="A2" s="4" t="s">
        <v>1</v>
      </c>
      <c r="B2" s="5" t="s">
        <v>2</v>
      </c>
      <c r="C2" s="6" t="s">
        <v>3</v>
      </c>
      <c r="D2" s="6" t="s">
        <v>4</v>
      </c>
    </row>
    <row r="3" ht="22" customHeight="1" spans="1:4">
      <c r="A3" s="7" t="s">
        <v>5</v>
      </c>
      <c r="B3" s="8" t="s">
        <v>6</v>
      </c>
      <c r="C3" s="9" t="s">
        <v>7</v>
      </c>
      <c r="D3" s="10" t="s">
        <v>8</v>
      </c>
    </row>
    <row r="4" ht="22" customHeight="1" spans="1:4">
      <c r="A4" s="7" t="s">
        <v>5</v>
      </c>
      <c r="B4" s="8" t="s">
        <v>9</v>
      </c>
      <c r="C4" s="9" t="s">
        <v>7</v>
      </c>
      <c r="D4" s="10" t="s">
        <v>8</v>
      </c>
    </row>
    <row r="5" ht="22" customHeight="1" spans="1:4">
      <c r="A5" s="7" t="s">
        <v>5</v>
      </c>
      <c r="B5" s="8" t="s">
        <v>10</v>
      </c>
      <c r="C5" s="9" t="s">
        <v>7</v>
      </c>
      <c r="D5" s="10" t="s">
        <v>8</v>
      </c>
    </row>
    <row r="6" ht="22" customHeight="1" spans="1:4">
      <c r="A6" s="7" t="s">
        <v>5</v>
      </c>
      <c r="B6" s="8" t="s">
        <v>11</v>
      </c>
      <c r="C6" s="9" t="s">
        <v>7</v>
      </c>
      <c r="D6" s="10" t="s">
        <v>8</v>
      </c>
    </row>
    <row r="7" ht="22" customHeight="1" spans="1:4">
      <c r="A7" s="7" t="s">
        <v>5</v>
      </c>
      <c r="B7" s="8" t="s">
        <v>12</v>
      </c>
      <c r="C7" s="9" t="s">
        <v>7</v>
      </c>
      <c r="D7" s="10" t="s">
        <v>8</v>
      </c>
    </row>
    <row r="8" ht="22" customHeight="1" spans="1:4">
      <c r="A8" s="7" t="s">
        <v>5</v>
      </c>
      <c r="B8" s="8" t="s">
        <v>13</v>
      </c>
      <c r="C8" s="9" t="s">
        <v>7</v>
      </c>
      <c r="D8" s="10" t="s">
        <v>8</v>
      </c>
    </row>
    <row r="9" ht="22" customHeight="1" spans="1:4">
      <c r="A9" s="7" t="s">
        <v>5</v>
      </c>
      <c r="B9" s="8" t="s">
        <v>14</v>
      </c>
      <c r="C9" s="9" t="s">
        <v>7</v>
      </c>
      <c r="D9" s="10" t="s">
        <v>8</v>
      </c>
    </row>
    <row r="10" ht="22" customHeight="1" spans="1:4">
      <c r="A10" s="7" t="s">
        <v>5</v>
      </c>
      <c r="B10" s="8" t="s">
        <v>15</v>
      </c>
      <c r="C10" s="9" t="s">
        <v>7</v>
      </c>
      <c r="D10" s="10" t="s">
        <v>8</v>
      </c>
    </row>
    <row r="11" ht="22" customHeight="1" spans="1:4">
      <c r="A11" s="7" t="s">
        <v>5</v>
      </c>
      <c r="B11" s="8" t="s">
        <v>16</v>
      </c>
      <c r="C11" s="9" t="s">
        <v>7</v>
      </c>
      <c r="D11" s="10" t="s">
        <v>8</v>
      </c>
    </row>
    <row r="12" ht="22" customHeight="1" spans="1:4">
      <c r="A12" s="7" t="s">
        <v>5</v>
      </c>
      <c r="B12" s="8" t="s">
        <v>17</v>
      </c>
      <c r="C12" s="9" t="s">
        <v>7</v>
      </c>
      <c r="D12" s="10" t="s">
        <v>8</v>
      </c>
    </row>
    <row r="13" ht="22" customHeight="1" spans="1:4">
      <c r="A13" s="7" t="s">
        <v>18</v>
      </c>
      <c r="B13" s="11" t="s">
        <v>19</v>
      </c>
      <c r="C13" s="9" t="s">
        <v>7</v>
      </c>
      <c r="D13" s="10" t="s">
        <v>8</v>
      </c>
    </row>
    <row r="14" ht="22" customHeight="1" spans="1:4">
      <c r="A14" s="7" t="s">
        <v>18</v>
      </c>
      <c r="B14" s="11" t="s">
        <v>20</v>
      </c>
      <c r="C14" s="9" t="s">
        <v>7</v>
      </c>
      <c r="D14" s="10" t="s">
        <v>8</v>
      </c>
    </row>
    <row r="15" ht="22" customHeight="1" spans="1:4">
      <c r="A15" s="7" t="s">
        <v>18</v>
      </c>
      <c r="B15" s="11" t="s">
        <v>21</v>
      </c>
      <c r="C15" s="9" t="s">
        <v>7</v>
      </c>
      <c r="D15" s="10" t="s">
        <v>8</v>
      </c>
    </row>
    <row r="16" ht="22" customHeight="1" spans="1:4">
      <c r="A16" s="7" t="s">
        <v>18</v>
      </c>
      <c r="B16" s="11" t="s">
        <v>22</v>
      </c>
      <c r="C16" s="9" t="s">
        <v>7</v>
      </c>
      <c r="D16" s="10" t="s">
        <v>8</v>
      </c>
    </row>
    <row r="17" ht="22" customHeight="1" spans="1:4">
      <c r="A17" s="7" t="s">
        <v>18</v>
      </c>
      <c r="B17" s="11" t="s">
        <v>23</v>
      </c>
      <c r="C17" s="9" t="s">
        <v>7</v>
      </c>
      <c r="D17" s="10" t="s">
        <v>8</v>
      </c>
    </row>
    <row r="18" ht="22" customHeight="1" spans="1:4">
      <c r="A18" s="7" t="s">
        <v>18</v>
      </c>
      <c r="B18" s="11" t="s">
        <v>24</v>
      </c>
      <c r="C18" s="9" t="s">
        <v>7</v>
      </c>
      <c r="D18" s="10" t="s">
        <v>8</v>
      </c>
    </row>
    <row r="19" ht="22" customHeight="1" spans="1:4">
      <c r="A19" s="7" t="s">
        <v>25</v>
      </c>
      <c r="B19" s="11" t="s">
        <v>26</v>
      </c>
      <c r="C19" s="9" t="s">
        <v>7</v>
      </c>
      <c r="D19" s="10" t="s">
        <v>8</v>
      </c>
    </row>
    <row r="20" ht="22" customHeight="1" spans="1:4">
      <c r="A20" s="7" t="s">
        <v>25</v>
      </c>
      <c r="B20" s="11" t="s">
        <v>27</v>
      </c>
      <c r="C20" s="9" t="s">
        <v>7</v>
      </c>
      <c r="D20" s="10" t="s">
        <v>8</v>
      </c>
    </row>
    <row r="21" ht="22" customHeight="1" spans="1:4">
      <c r="A21" s="7" t="s">
        <v>28</v>
      </c>
      <c r="B21" s="11" t="s">
        <v>29</v>
      </c>
      <c r="C21" s="9" t="s">
        <v>7</v>
      </c>
      <c r="D21" s="10" t="s">
        <v>8</v>
      </c>
    </row>
    <row r="22" ht="22" customHeight="1" spans="1:4">
      <c r="A22" s="4">
        <v>10</v>
      </c>
      <c r="B22" s="11" t="s">
        <v>30</v>
      </c>
      <c r="C22" s="9" t="s">
        <v>7</v>
      </c>
      <c r="D22" s="10" t="s">
        <v>8</v>
      </c>
    </row>
    <row r="23" ht="22" customHeight="1" spans="1:4">
      <c r="A23" s="4">
        <v>14</v>
      </c>
      <c r="B23" s="11" t="s">
        <v>31</v>
      </c>
      <c r="C23" s="9" t="s">
        <v>7</v>
      </c>
      <c r="D23" s="10" t="s">
        <v>8</v>
      </c>
    </row>
    <row r="24" ht="22" customHeight="1" spans="1:4">
      <c r="A24" s="4">
        <v>14</v>
      </c>
      <c r="B24" s="11" t="s">
        <v>32</v>
      </c>
      <c r="C24" s="9" t="s">
        <v>7</v>
      </c>
      <c r="D24" s="10" t="s">
        <v>8</v>
      </c>
    </row>
    <row r="25" ht="22" customHeight="1" spans="1:4">
      <c r="A25" s="4">
        <v>16</v>
      </c>
      <c r="B25" s="11" t="s">
        <v>33</v>
      </c>
      <c r="C25" s="9" t="s">
        <v>7</v>
      </c>
      <c r="D25" s="10" t="s">
        <v>8</v>
      </c>
    </row>
    <row r="26" ht="22" customHeight="1" spans="1:4">
      <c r="A26" s="4">
        <v>16</v>
      </c>
      <c r="B26" s="11" t="s">
        <v>34</v>
      </c>
      <c r="C26" s="9" t="s">
        <v>7</v>
      </c>
      <c r="D26" s="10" t="s">
        <v>8</v>
      </c>
    </row>
    <row r="27" ht="22" customHeight="1" spans="1:4">
      <c r="A27" s="4">
        <v>19</v>
      </c>
      <c r="B27" s="11" t="s">
        <v>35</v>
      </c>
      <c r="C27" s="9" t="s">
        <v>7</v>
      </c>
      <c r="D27" s="10" t="s">
        <v>8</v>
      </c>
    </row>
    <row r="28" ht="22" customHeight="1" spans="1:4">
      <c r="A28" s="4">
        <v>19</v>
      </c>
      <c r="B28" s="11" t="s">
        <v>36</v>
      </c>
      <c r="C28" s="9" t="s">
        <v>7</v>
      </c>
      <c r="D28" s="10" t="s">
        <v>8</v>
      </c>
    </row>
    <row r="29" ht="22" customHeight="1" spans="1:4">
      <c r="A29" s="4">
        <v>19</v>
      </c>
      <c r="B29" s="11" t="s">
        <v>37</v>
      </c>
      <c r="C29" s="9" t="s">
        <v>7</v>
      </c>
      <c r="D29" s="10" t="s">
        <v>8</v>
      </c>
    </row>
    <row r="30" ht="22" customHeight="1" spans="1:4">
      <c r="A30" s="4">
        <v>19</v>
      </c>
      <c r="B30" s="11" t="s">
        <v>38</v>
      </c>
      <c r="C30" s="9" t="s">
        <v>7</v>
      </c>
      <c r="D30" s="10" t="s">
        <v>8</v>
      </c>
    </row>
    <row r="31" ht="22" customHeight="1" spans="1:4">
      <c r="A31" s="4">
        <v>19</v>
      </c>
      <c r="B31" s="11" t="s">
        <v>39</v>
      </c>
      <c r="C31" s="9" t="s">
        <v>7</v>
      </c>
      <c r="D31" s="10" t="s">
        <v>8</v>
      </c>
    </row>
    <row r="32" ht="22" customHeight="1" spans="1:4">
      <c r="A32" s="4">
        <v>19</v>
      </c>
      <c r="B32" s="11" t="s">
        <v>40</v>
      </c>
      <c r="C32" s="9" t="s">
        <v>7</v>
      </c>
      <c r="D32" s="10" t="s">
        <v>8</v>
      </c>
    </row>
    <row r="33" ht="22" customHeight="1" spans="1:4">
      <c r="A33" s="4">
        <v>19</v>
      </c>
      <c r="B33" s="11" t="s">
        <v>41</v>
      </c>
      <c r="C33" s="9" t="s">
        <v>7</v>
      </c>
      <c r="D33" s="10" t="s">
        <v>8</v>
      </c>
    </row>
    <row r="34" ht="22" customHeight="1" spans="1:4">
      <c r="A34" s="4">
        <v>19</v>
      </c>
      <c r="B34" s="11" t="s">
        <v>42</v>
      </c>
      <c r="C34" s="9" t="s">
        <v>7</v>
      </c>
      <c r="D34" s="10" t="s">
        <v>8</v>
      </c>
    </row>
    <row r="35" ht="22" customHeight="1" spans="1:4">
      <c r="A35" s="4">
        <v>19</v>
      </c>
      <c r="B35" s="11" t="s">
        <v>43</v>
      </c>
      <c r="C35" s="9" t="s">
        <v>7</v>
      </c>
      <c r="D35" s="10" t="s">
        <v>8</v>
      </c>
    </row>
    <row r="36" ht="22" customHeight="1" spans="1:4">
      <c r="A36" s="4">
        <v>19</v>
      </c>
      <c r="B36" s="11" t="s">
        <v>44</v>
      </c>
      <c r="C36" s="9" t="s">
        <v>7</v>
      </c>
      <c r="D36" s="10" t="s">
        <v>8</v>
      </c>
    </row>
    <row r="37" ht="22" customHeight="1" spans="1:4">
      <c r="A37" s="4">
        <v>19</v>
      </c>
      <c r="B37" s="11" t="s">
        <v>45</v>
      </c>
      <c r="C37" s="9" t="s">
        <v>7</v>
      </c>
      <c r="D37" s="10" t="s">
        <v>8</v>
      </c>
    </row>
    <row r="38" ht="22" customHeight="1" spans="1:4">
      <c r="A38" s="4">
        <v>19</v>
      </c>
      <c r="B38" s="11" t="s">
        <v>46</v>
      </c>
      <c r="C38" s="9" t="s">
        <v>7</v>
      </c>
      <c r="D38" s="10" t="s">
        <v>8</v>
      </c>
    </row>
    <row r="39" ht="22" customHeight="1" spans="1:4">
      <c r="A39" s="4">
        <v>20</v>
      </c>
      <c r="B39" s="8" t="str">
        <f>"2201107"</f>
        <v>2201107</v>
      </c>
      <c r="C39" s="12">
        <v>73</v>
      </c>
      <c r="D39" s="10" t="s">
        <v>8</v>
      </c>
    </row>
    <row r="40" ht="22" customHeight="1" spans="1:4">
      <c r="A40" s="4">
        <v>20</v>
      </c>
      <c r="B40" s="8" t="str">
        <f>"2201103"</f>
        <v>2201103</v>
      </c>
      <c r="C40" s="12">
        <v>51</v>
      </c>
      <c r="D40" s="10"/>
    </row>
    <row r="41" ht="22" customHeight="1" spans="1:4">
      <c r="A41" s="4">
        <v>20</v>
      </c>
      <c r="B41" s="8" t="s">
        <v>47</v>
      </c>
      <c r="C41" s="10" t="s">
        <v>48</v>
      </c>
      <c r="D41" s="10"/>
    </row>
    <row r="42" ht="22" customHeight="1" spans="1:4">
      <c r="A42" s="4">
        <v>20</v>
      </c>
      <c r="B42" s="8" t="str">
        <f>"2201105"</f>
        <v>2201105</v>
      </c>
      <c r="C42" s="10" t="s">
        <v>48</v>
      </c>
      <c r="D42" s="10"/>
    </row>
    <row r="43" ht="22" customHeight="1" spans="1:4">
      <c r="A43" s="4">
        <v>20</v>
      </c>
      <c r="B43" s="8" t="str">
        <f>"2201106"</f>
        <v>2201106</v>
      </c>
      <c r="C43" s="10" t="s">
        <v>48</v>
      </c>
      <c r="D43" s="10"/>
    </row>
    <row r="44" ht="22" customHeight="1" spans="1:4">
      <c r="A44" s="4">
        <v>20</v>
      </c>
      <c r="B44" s="8" t="str">
        <f>"2201101"</f>
        <v>2201101</v>
      </c>
      <c r="C44" s="10" t="s">
        <v>48</v>
      </c>
      <c r="D44" s="10"/>
    </row>
    <row r="45" ht="22" customHeight="1" spans="1:4">
      <c r="A45" s="4">
        <v>20</v>
      </c>
      <c r="B45" s="8" t="str">
        <f>"2201102"</f>
        <v>2201102</v>
      </c>
      <c r="C45" s="10" t="s">
        <v>48</v>
      </c>
      <c r="D45" s="10"/>
    </row>
    <row r="46" ht="22" customHeight="1" spans="1:4">
      <c r="A46" s="4">
        <v>22</v>
      </c>
      <c r="B46" s="8" t="str">
        <f>"2220103"</f>
        <v>2220103</v>
      </c>
      <c r="C46" s="12">
        <v>82</v>
      </c>
      <c r="D46" s="10" t="s">
        <v>8</v>
      </c>
    </row>
    <row r="47" ht="22" customHeight="1" spans="1:4">
      <c r="A47" s="4">
        <v>22</v>
      </c>
      <c r="B47" s="8" t="str">
        <f>"2220101"</f>
        <v>2220101</v>
      </c>
      <c r="C47" s="12">
        <v>81</v>
      </c>
      <c r="D47" s="10" t="s">
        <v>8</v>
      </c>
    </row>
    <row r="48" ht="22" customHeight="1" spans="1:4">
      <c r="A48" s="4">
        <v>22</v>
      </c>
      <c r="B48" s="8" t="str">
        <f>"2220102"</f>
        <v>2220102</v>
      </c>
      <c r="C48" s="12">
        <v>80</v>
      </c>
      <c r="D48" s="10" t="s">
        <v>8</v>
      </c>
    </row>
    <row r="49" ht="22" customHeight="1" spans="1:4">
      <c r="A49" s="4">
        <v>22</v>
      </c>
      <c r="B49" s="8" t="str">
        <f>"2220104"</f>
        <v>2220104</v>
      </c>
      <c r="C49" s="12">
        <v>75</v>
      </c>
      <c r="D49" s="10"/>
    </row>
    <row r="50" ht="22" customHeight="1" spans="1:4">
      <c r="A50" s="4">
        <v>22</v>
      </c>
      <c r="B50" s="8" t="str">
        <f>"2220105"</f>
        <v>2220105</v>
      </c>
      <c r="C50" s="10" t="s">
        <v>48</v>
      </c>
      <c r="D50" s="10"/>
    </row>
    <row r="51" ht="22" customHeight="1" spans="1:4">
      <c r="A51" s="4">
        <v>22</v>
      </c>
      <c r="B51" s="8" t="str">
        <f>"2220106"</f>
        <v>2220106</v>
      </c>
      <c r="C51" s="10" t="s">
        <v>48</v>
      </c>
      <c r="D51" s="10"/>
    </row>
    <row r="52" ht="22" customHeight="1" spans="1:4">
      <c r="A52" s="4">
        <v>23</v>
      </c>
      <c r="B52" s="11" t="str">
        <f>"2230111"</f>
        <v>2230111</v>
      </c>
      <c r="C52" s="12">
        <v>86</v>
      </c>
      <c r="D52" s="10" t="s">
        <v>8</v>
      </c>
    </row>
    <row r="53" ht="22" customHeight="1" spans="1:4">
      <c r="A53" s="4">
        <v>23</v>
      </c>
      <c r="B53" s="11" t="str">
        <f>"2230115"</f>
        <v>2230115</v>
      </c>
      <c r="C53" s="12">
        <v>85</v>
      </c>
      <c r="D53" s="10" t="s">
        <v>8</v>
      </c>
    </row>
    <row r="54" ht="22" customHeight="1" spans="1:4">
      <c r="A54" s="4">
        <v>23</v>
      </c>
      <c r="B54" s="11" t="str">
        <f>"2230107"</f>
        <v>2230107</v>
      </c>
      <c r="C54" s="12">
        <v>83</v>
      </c>
      <c r="D54" s="10" t="s">
        <v>8</v>
      </c>
    </row>
    <row r="55" ht="22" customHeight="1" spans="1:4">
      <c r="A55" s="4">
        <v>23</v>
      </c>
      <c r="B55" s="11" t="str">
        <f>"2230108"</f>
        <v>2230108</v>
      </c>
      <c r="C55" s="12">
        <v>71</v>
      </c>
      <c r="D55" s="10" t="s">
        <v>8</v>
      </c>
    </row>
    <row r="56" ht="22" customHeight="1" spans="1:4">
      <c r="A56" s="4">
        <v>23</v>
      </c>
      <c r="B56" s="11" t="str">
        <f>"2230109"</f>
        <v>2230109</v>
      </c>
      <c r="C56" s="9" t="s">
        <v>48</v>
      </c>
      <c r="D56" s="9"/>
    </row>
    <row r="57" ht="22" customHeight="1" spans="1:4">
      <c r="A57" s="4">
        <v>23</v>
      </c>
      <c r="B57" s="11" t="str">
        <f>"2230110"</f>
        <v>2230110</v>
      </c>
      <c r="C57" s="9" t="s">
        <v>48</v>
      </c>
      <c r="D57" s="9"/>
    </row>
    <row r="58" ht="22" customHeight="1" spans="1:4">
      <c r="A58" s="4">
        <v>23</v>
      </c>
      <c r="B58" s="11" t="str">
        <f>"2230112"</f>
        <v>2230112</v>
      </c>
      <c r="C58" s="9" t="s">
        <v>48</v>
      </c>
      <c r="D58" s="9"/>
    </row>
    <row r="59" ht="22" customHeight="1" spans="1:4">
      <c r="A59" s="4">
        <v>23</v>
      </c>
      <c r="B59" s="11" t="str">
        <f>"2230113"</f>
        <v>2230113</v>
      </c>
      <c r="C59" s="9" t="s">
        <v>48</v>
      </c>
      <c r="D59" s="9"/>
    </row>
    <row r="60" ht="22" customHeight="1" spans="1:4">
      <c r="A60" s="4">
        <v>23</v>
      </c>
      <c r="B60" s="11" t="str">
        <f>"2230114"</f>
        <v>2230114</v>
      </c>
      <c r="C60" s="9" t="s">
        <v>48</v>
      </c>
      <c r="D60" s="9"/>
    </row>
    <row r="61" ht="22" customHeight="1" spans="1:4">
      <c r="A61" s="4">
        <v>23</v>
      </c>
      <c r="B61" s="11" t="str">
        <f>"2230116"</f>
        <v>2230116</v>
      </c>
      <c r="C61" s="9" t="s">
        <v>48</v>
      </c>
      <c r="D61" s="9"/>
    </row>
    <row r="62" ht="22" customHeight="1" spans="1:4">
      <c r="A62" s="4">
        <v>23</v>
      </c>
      <c r="B62" s="11" t="str">
        <f>"2230117"</f>
        <v>2230117</v>
      </c>
      <c r="C62" s="9" t="s">
        <v>48</v>
      </c>
      <c r="D62" s="9"/>
    </row>
    <row r="63" ht="22" customHeight="1" spans="1:4">
      <c r="A63" s="4">
        <v>24</v>
      </c>
      <c r="B63" s="11" t="str">
        <f>"2240202"</f>
        <v>2240202</v>
      </c>
      <c r="C63" s="12">
        <v>97</v>
      </c>
      <c r="D63" s="10" t="s">
        <v>8</v>
      </c>
    </row>
    <row r="64" ht="22" customHeight="1" spans="1:4">
      <c r="A64" s="4">
        <v>24</v>
      </c>
      <c r="B64" s="11" t="str">
        <f>"2240203"</f>
        <v>2240203</v>
      </c>
      <c r="C64" s="12">
        <v>96</v>
      </c>
      <c r="D64" s="10" t="s">
        <v>8</v>
      </c>
    </row>
    <row r="65" ht="22" customHeight="1" spans="1:4">
      <c r="A65" s="4">
        <v>24</v>
      </c>
      <c r="B65" s="11" t="str">
        <f>"2240205"</f>
        <v>2240205</v>
      </c>
      <c r="C65" s="12">
        <v>96</v>
      </c>
      <c r="D65" s="10" t="s">
        <v>8</v>
      </c>
    </row>
    <row r="66" ht="22" customHeight="1" spans="1:4">
      <c r="A66" s="4">
        <v>24</v>
      </c>
      <c r="B66" s="11" t="str">
        <f>"2240206"</f>
        <v>2240206</v>
      </c>
      <c r="C66" s="12">
        <v>86</v>
      </c>
      <c r="D66" s="10"/>
    </row>
    <row r="67" ht="22" customHeight="1" spans="1:4">
      <c r="A67" s="4">
        <v>24</v>
      </c>
      <c r="B67" s="11" t="str">
        <f>"2240207"</f>
        <v>2240207</v>
      </c>
      <c r="C67" s="12">
        <v>77</v>
      </c>
      <c r="D67" s="9"/>
    </row>
    <row r="68" ht="22" customHeight="1" spans="1:4">
      <c r="A68" s="4">
        <v>24</v>
      </c>
      <c r="B68" s="11" t="str">
        <f>"2240201"</f>
        <v>2240201</v>
      </c>
      <c r="C68" s="9" t="s">
        <v>48</v>
      </c>
      <c r="D68" s="9"/>
    </row>
    <row r="69" ht="22" customHeight="1" spans="1:4">
      <c r="A69" s="4">
        <v>24</v>
      </c>
      <c r="B69" s="11" t="str">
        <f>"2240204"</f>
        <v>2240204</v>
      </c>
      <c r="C69" s="9" t="s">
        <v>48</v>
      </c>
      <c r="D69" s="9"/>
    </row>
    <row r="70" ht="22" customHeight="1" spans="1:4">
      <c r="A70" s="4">
        <v>24</v>
      </c>
      <c r="B70" s="11" t="str">
        <f>"2240208"</f>
        <v>2240208</v>
      </c>
      <c r="C70" s="9" t="s">
        <v>48</v>
      </c>
      <c r="D70" s="9"/>
    </row>
    <row r="71" ht="22" customHeight="1" spans="1:4">
      <c r="A71" s="4">
        <v>25</v>
      </c>
      <c r="B71" s="11" t="str">
        <f>"2251167"</f>
        <v>2251167</v>
      </c>
      <c r="C71" s="12">
        <v>81</v>
      </c>
      <c r="D71" s="10" t="s">
        <v>8</v>
      </c>
    </row>
    <row r="72" ht="22" customHeight="1" spans="1:4">
      <c r="A72" s="4">
        <v>25</v>
      </c>
      <c r="B72" s="11" t="str">
        <f>"2251165"</f>
        <v>2251165</v>
      </c>
      <c r="C72" s="12">
        <v>67</v>
      </c>
      <c r="D72" s="10" t="s">
        <v>8</v>
      </c>
    </row>
    <row r="73" ht="22" customHeight="1" spans="1:4">
      <c r="A73" s="4">
        <v>25</v>
      </c>
      <c r="B73" s="11" t="str">
        <f>"2251164"</f>
        <v>2251164</v>
      </c>
      <c r="C73" s="9" t="s">
        <v>48</v>
      </c>
      <c r="D73" s="9"/>
    </row>
    <row r="74" ht="22" customHeight="1" spans="1:4">
      <c r="A74" s="4">
        <v>25</v>
      </c>
      <c r="B74" s="11" t="str">
        <f>"2251166"</f>
        <v>2251166</v>
      </c>
      <c r="C74" s="9" t="s">
        <v>48</v>
      </c>
      <c r="D74" s="9"/>
    </row>
    <row r="75" ht="22" customHeight="1" spans="1:4">
      <c r="A75" s="4">
        <v>25</v>
      </c>
      <c r="B75" s="11" t="str">
        <f>"2251168"</f>
        <v>2251168</v>
      </c>
      <c r="C75" s="9" t="s">
        <v>48</v>
      </c>
      <c r="D75" s="9"/>
    </row>
    <row r="76" ht="22" customHeight="1" spans="1:4">
      <c r="A76" s="4">
        <v>25</v>
      </c>
      <c r="B76" s="11" t="str">
        <f>"2251169"</f>
        <v>2251169</v>
      </c>
      <c r="C76" s="9" t="s">
        <v>48</v>
      </c>
      <c r="D76" s="9"/>
    </row>
    <row r="77" ht="22" customHeight="1" spans="1:4">
      <c r="A77" s="4">
        <v>26</v>
      </c>
      <c r="B77" s="11" t="str">
        <f>"2261209"</f>
        <v>2261209</v>
      </c>
      <c r="C77" s="12">
        <v>87</v>
      </c>
      <c r="D77" s="10" t="s">
        <v>8</v>
      </c>
    </row>
    <row r="78" ht="22" customHeight="1" spans="1:4">
      <c r="A78" s="4">
        <v>26</v>
      </c>
      <c r="B78" s="11" t="str">
        <f>"2261202"</f>
        <v>2261202</v>
      </c>
      <c r="C78" s="12">
        <v>81</v>
      </c>
      <c r="D78" s="10" t="s">
        <v>8</v>
      </c>
    </row>
    <row r="79" ht="22" customHeight="1" spans="1:4">
      <c r="A79" s="4">
        <v>26</v>
      </c>
      <c r="B79" s="11" t="str">
        <f>"2261205"</f>
        <v>2261205</v>
      </c>
      <c r="C79" s="12">
        <v>78</v>
      </c>
      <c r="D79" s="10" t="s">
        <v>8</v>
      </c>
    </row>
    <row r="80" ht="22" customHeight="1" spans="1:4">
      <c r="A80" s="4">
        <v>26</v>
      </c>
      <c r="B80" s="11" t="str">
        <f>"2261207"</f>
        <v>2261207</v>
      </c>
      <c r="C80" s="12">
        <v>78</v>
      </c>
      <c r="D80" s="9" t="s">
        <v>8</v>
      </c>
    </row>
    <row r="81" ht="22" customHeight="1" spans="1:4">
      <c r="A81" s="4">
        <v>26</v>
      </c>
      <c r="B81" s="11" t="str">
        <f>"2261204"</f>
        <v>2261204</v>
      </c>
      <c r="C81" s="12">
        <v>77</v>
      </c>
      <c r="D81" s="9"/>
    </row>
    <row r="82" ht="22" customHeight="1" spans="1:4">
      <c r="A82" s="4">
        <v>26</v>
      </c>
      <c r="B82" s="11" t="str">
        <f>"2261201"</f>
        <v>2261201</v>
      </c>
      <c r="C82" s="12">
        <v>71</v>
      </c>
      <c r="D82" s="9"/>
    </row>
    <row r="83" ht="22" customHeight="1" spans="1:4">
      <c r="A83" s="4">
        <v>26</v>
      </c>
      <c r="B83" s="11" t="str">
        <f>"2261206"</f>
        <v>2261206</v>
      </c>
      <c r="C83" s="12">
        <v>51</v>
      </c>
      <c r="D83" s="9"/>
    </row>
    <row r="84" ht="22" customHeight="1" spans="1:4">
      <c r="A84" s="4">
        <v>26</v>
      </c>
      <c r="B84" s="11" t="str">
        <f>"2261203"</f>
        <v>2261203</v>
      </c>
      <c r="C84" s="9" t="s">
        <v>48</v>
      </c>
      <c r="D84" s="9"/>
    </row>
    <row r="85" ht="22" customHeight="1" spans="1:4">
      <c r="A85" s="4">
        <v>26</v>
      </c>
      <c r="B85" s="11" t="str">
        <f>"2261208"</f>
        <v>2261208</v>
      </c>
      <c r="C85" s="9" t="s">
        <v>48</v>
      </c>
      <c r="D85" s="9"/>
    </row>
    <row r="86" ht="22" customHeight="1" spans="1:4">
      <c r="A86" s="4">
        <v>27</v>
      </c>
      <c r="B86" s="11" t="str">
        <f>"2270402"</f>
        <v>2270402</v>
      </c>
      <c r="C86" s="12">
        <v>71</v>
      </c>
      <c r="D86" s="10" t="s">
        <v>8</v>
      </c>
    </row>
    <row r="87" ht="22" customHeight="1" spans="1:4">
      <c r="A87" s="4">
        <v>27</v>
      </c>
      <c r="B87" s="11" t="str">
        <f>"2270413"</f>
        <v>2270413</v>
      </c>
      <c r="C87" s="12">
        <v>69</v>
      </c>
      <c r="D87" s="10" t="s">
        <v>8</v>
      </c>
    </row>
    <row r="88" ht="22" customHeight="1" spans="1:4">
      <c r="A88" s="4">
        <v>27</v>
      </c>
      <c r="B88" s="11" t="str">
        <f>"2270421"</f>
        <v>2270421</v>
      </c>
      <c r="C88" s="12">
        <v>69</v>
      </c>
      <c r="D88" s="10" t="s">
        <v>8</v>
      </c>
    </row>
    <row r="89" ht="22" customHeight="1" spans="1:4">
      <c r="A89" s="4">
        <v>27</v>
      </c>
      <c r="B89" s="11" t="str">
        <f>"2270408"</f>
        <v>2270408</v>
      </c>
      <c r="C89" s="12">
        <v>66</v>
      </c>
      <c r="D89" s="10" t="s">
        <v>8</v>
      </c>
    </row>
    <row r="90" ht="22" customHeight="1" spans="1:4">
      <c r="A90" s="4">
        <v>27</v>
      </c>
      <c r="B90" s="11" t="str">
        <f>"2270403"</f>
        <v>2270403</v>
      </c>
      <c r="C90" s="12">
        <v>65</v>
      </c>
      <c r="D90" s="10" t="s">
        <v>8</v>
      </c>
    </row>
    <row r="91" ht="22" customHeight="1" spans="1:4">
      <c r="A91" s="4">
        <v>27</v>
      </c>
      <c r="B91" s="11" t="str">
        <f>"2270422"</f>
        <v>2270422</v>
      </c>
      <c r="C91" s="12">
        <v>65</v>
      </c>
      <c r="D91" s="10" t="s">
        <v>8</v>
      </c>
    </row>
    <row r="92" ht="22" customHeight="1" spans="1:4">
      <c r="A92" s="4">
        <v>27</v>
      </c>
      <c r="B92" s="11" t="str">
        <f>"2270405"</f>
        <v>2270405</v>
      </c>
      <c r="C92" s="12">
        <v>64</v>
      </c>
      <c r="D92" s="9"/>
    </row>
    <row r="93" ht="22" customHeight="1" spans="1:4">
      <c r="A93" s="4">
        <v>27</v>
      </c>
      <c r="B93" s="11" t="str">
        <f>"2270409"</f>
        <v>2270409</v>
      </c>
      <c r="C93" s="12">
        <v>64</v>
      </c>
      <c r="D93" s="9"/>
    </row>
    <row r="94" ht="22" customHeight="1" spans="1:4">
      <c r="A94" s="4">
        <v>27</v>
      </c>
      <c r="B94" s="11" t="str">
        <f>"2270401"</f>
        <v>2270401</v>
      </c>
      <c r="C94" s="12">
        <v>62</v>
      </c>
      <c r="D94" s="9"/>
    </row>
    <row r="95" ht="22" customHeight="1" spans="1:4">
      <c r="A95" s="4">
        <v>27</v>
      </c>
      <c r="B95" s="11" t="str">
        <f>"2270415"</f>
        <v>2270415</v>
      </c>
      <c r="C95" s="12">
        <v>60</v>
      </c>
      <c r="D95" s="9"/>
    </row>
    <row r="96" ht="22" customHeight="1" spans="1:4">
      <c r="A96" s="4">
        <v>27</v>
      </c>
      <c r="B96" s="11" t="str">
        <f>"2270417"</f>
        <v>2270417</v>
      </c>
      <c r="C96" s="12">
        <v>60</v>
      </c>
      <c r="D96" s="9"/>
    </row>
    <row r="97" ht="22" customHeight="1" spans="1:4">
      <c r="A97" s="4">
        <v>27</v>
      </c>
      <c r="B97" s="11" t="str">
        <f>"2270404"</f>
        <v>2270404</v>
      </c>
      <c r="C97" s="12">
        <v>59</v>
      </c>
      <c r="D97" s="9"/>
    </row>
    <row r="98" ht="22" customHeight="1" spans="1:4">
      <c r="A98" s="4">
        <v>27</v>
      </c>
      <c r="B98" s="11" t="str">
        <f>"2270407"</f>
        <v>2270407</v>
      </c>
      <c r="C98" s="12">
        <v>59</v>
      </c>
      <c r="D98" s="9"/>
    </row>
    <row r="99" ht="22" customHeight="1" spans="1:4">
      <c r="A99" s="4">
        <v>27</v>
      </c>
      <c r="B99" s="11" t="str">
        <f>"2270414"</f>
        <v>2270414</v>
      </c>
      <c r="C99" s="12">
        <v>59</v>
      </c>
      <c r="D99" s="9"/>
    </row>
    <row r="100" ht="22" customHeight="1" spans="1:4">
      <c r="A100" s="4">
        <v>27</v>
      </c>
      <c r="B100" s="11" t="str">
        <f>"2270420"</f>
        <v>2270420</v>
      </c>
      <c r="C100" s="12">
        <v>58</v>
      </c>
      <c r="D100" s="9"/>
    </row>
    <row r="101" ht="22" customHeight="1" spans="1:4">
      <c r="A101" s="4">
        <v>27</v>
      </c>
      <c r="B101" s="11" t="str">
        <f>"2270411"</f>
        <v>2270411</v>
      </c>
      <c r="C101" s="12">
        <v>57</v>
      </c>
      <c r="D101" s="9"/>
    </row>
    <row r="102" ht="22" customHeight="1" spans="1:4">
      <c r="A102" s="4">
        <v>27</v>
      </c>
      <c r="B102" s="11" t="str">
        <f>"2270406"</f>
        <v>2270406</v>
      </c>
      <c r="C102" s="12">
        <v>56</v>
      </c>
      <c r="D102" s="9"/>
    </row>
    <row r="103" ht="22" customHeight="1" spans="1:4">
      <c r="A103" s="4">
        <v>27</v>
      </c>
      <c r="B103" s="11" t="str">
        <f>"2270416"</f>
        <v>2270416</v>
      </c>
      <c r="C103" s="12">
        <v>56</v>
      </c>
      <c r="D103" s="9"/>
    </row>
    <row r="104" ht="22" customHeight="1" spans="1:4">
      <c r="A104" s="4">
        <v>27</v>
      </c>
      <c r="B104" s="11" t="str">
        <f>"2270419"</f>
        <v>2270419</v>
      </c>
      <c r="C104" s="12">
        <v>56</v>
      </c>
      <c r="D104" s="9"/>
    </row>
    <row r="105" ht="22" customHeight="1" spans="1:4">
      <c r="A105" s="4">
        <v>27</v>
      </c>
      <c r="B105" s="11" t="str">
        <f>"2270410"</f>
        <v>2270410</v>
      </c>
      <c r="C105" s="12">
        <v>51</v>
      </c>
      <c r="D105" s="9"/>
    </row>
    <row r="106" ht="22" customHeight="1" spans="1:4">
      <c r="A106" s="4">
        <v>27</v>
      </c>
      <c r="B106" s="11" t="str">
        <f>"2270418"</f>
        <v>2270418</v>
      </c>
      <c r="C106" s="12">
        <v>49</v>
      </c>
      <c r="D106" s="9"/>
    </row>
    <row r="107" ht="22" customHeight="1" spans="1:4">
      <c r="A107" s="4">
        <v>27</v>
      </c>
      <c r="B107" s="11" t="str">
        <f>"2270412"</f>
        <v>2270412</v>
      </c>
      <c r="C107" s="9" t="s">
        <v>48</v>
      </c>
      <c r="D107" s="9"/>
    </row>
    <row r="108" ht="22" customHeight="1" spans="1:4">
      <c r="A108" s="4">
        <v>27</v>
      </c>
      <c r="B108" s="11" t="str">
        <f>"2270423"</f>
        <v>2270423</v>
      </c>
      <c r="C108" s="9" t="s">
        <v>48</v>
      </c>
      <c r="D108" s="9"/>
    </row>
    <row r="109" ht="22" customHeight="1" spans="1:4">
      <c r="A109" s="4">
        <v>27</v>
      </c>
      <c r="B109" s="11" t="str">
        <f>"2270424"</f>
        <v>2270424</v>
      </c>
      <c r="C109" s="9" t="s">
        <v>48</v>
      </c>
      <c r="D109" s="9"/>
    </row>
    <row r="110" ht="22" customHeight="1" spans="1:4">
      <c r="A110" s="4">
        <v>28</v>
      </c>
      <c r="B110" s="11" t="s">
        <v>49</v>
      </c>
      <c r="C110" s="9" t="s">
        <v>7</v>
      </c>
      <c r="D110" s="10" t="s">
        <v>8</v>
      </c>
    </row>
    <row r="111" ht="22" customHeight="1" spans="1:4">
      <c r="A111" s="4">
        <v>28</v>
      </c>
      <c r="B111" s="11" t="s">
        <v>50</v>
      </c>
      <c r="C111" s="9" t="s">
        <v>7</v>
      </c>
      <c r="D111" s="10" t="s">
        <v>8</v>
      </c>
    </row>
    <row r="112" ht="22" customHeight="1" spans="1:4">
      <c r="A112" s="4">
        <v>29</v>
      </c>
      <c r="B112" s="11" t="str">
        <f>"2291170"</f>
        <v>2291170</v>
      </c>
      <c r="C112" s="12">
        <v>76</v>
      </c>
      <c r="D112" s="10" t="s">
        <v>8</v>
      </c>
    </row>
    <row r="113" ht="22" customHeight="1" spans="1:4">
      <c r="A113" s="4">
        <v>32</v>
      </c>
      <c r="B113" s="11" t="s">
        <v>51</v>
      </c>
      <c r="C113" s="9" t="s">
        <v>7</v>
      </c>
      <c r="D113" s="10" t="s">
        <v>8</v>
      </c>
    </row>
    <row r="114" ht="22" customHeight="1" spans="1:4">
      <c r="A114" s="4">
        <v>32</v>
      </c>
      <c r="B114" s="11" t="s">
        <v>52</v>
      </c>
      <c r="C114" s="9" t="s">
        <v>7</v>
      </c>
      <c r="D114" s="10" t="s">
        <v>8</v>
      </c>
    </row>
    <row r="115" ht="22" customHeight="1" spans="1:4">
      <c r="A115" s="4">
        <v>33</v>
      </c>
      <c r="B115" s="11" t="str">
        <f>"2330119"</f>
        <v>2330119</v>
      </c>
      <c r="C115" s="12">
        <v>74</v>
      </c>
      <c r="D115" s="10" t="s">
        <v>8</v>
      </c>
    </row>
    <row r="116" ht="22" customHeight="1" spans="1:4">
      <c r="A116" s="4">
        <v>33</v>
      </c>
      <c r="B116" s="11" t="str">
        <f>"2330118"</f>
        <v>2330118</v>
      </c>
      <c r="C116" s="12">
        <v>67</v>
      </c>
      <c r="D116" s="10" t="s">
        <v>8</v>
      </c>
    </row>
    <row r="117" ht="22" customHeight="1" spans="1:4">
      <c r="A117" s="4">
        <v>34</v>
      </c>
      <c r="B117" s="11" t="str">
        <f>"2340120"</f>
        <v>2340120</v>
      </c>
      <c r="C117" s="12">
        <v>91</v>
      </c>
      <c r="D117" s="10" t="s">
        <v>8</v>
      </c>
    </row>
    <row r="118" ht="22" customHeight="1" spans="1:4">
      <c r="A118" s="4">
        <v>34</v>
      </c>
      <c r="B118" s="11" t="str">
        <f>"2340121"</f>
        <v>2340121</v>
      </c>
      <c r="C118" s="12">
        <v>42</v>
      </c>
      <c r="D118" s="9"/>
    </row>
    <row r="119" ht="22" customHeight="1" spans="1:4">
      <c r="A119" s="4">
        <v>35</v>
      </c>
      <c r="B119" s="11" t="str">
        <f>"2350301"</f>
        <v>2350301</v>
      </c>
      <c r="C119" s="12">
        <v>87</v>
      </c>
      <c r="D119" s="10" t="s">
        <v>8</v>
      </c>
    </row>
    <row r="120" ht="22" customHeight="1" spans="1:4">
      <c r="A120" s="4">
        <v>35</v>
      </c>
      <c r="B120" s="11" t="str">
        <f>"2350302"</f>
        <v>2350302</v>
      </c>
      <c r="C120" s="12">
        <v>88</v>
      </c>
      <c r="D120" s="10" t="s">
        <v>8</v>
      </c>
    </row>
    <row r="121" ht="22" customHeight="1" spans="1:4">
      <c r="A121" s="4">
        <v>35</v>
      </c>
      <c r="B121" s="11" t="str">
        <f>"2350303"</f>
        <v>2350303</v>
      </c>
      <c r="C121" s="9" t="s">
        <v>48</v>
      </c>
      <c r="D121" s="9"/>
    </row>
    <row r="122" ht="22" customHeight="1" spans="1:4">
      <c r="A122" s="4">
        <v>36</v>
      </c>
      <c r="B122" s="11" t="str">
        <f>"2360304"</f>
        <v>2360304</v>
      </c>
      <c r="C122" s="12">
        <v>74</v>
      </c>
      <c r="D122" s="10" t="s">
        <v>8</v>
      </c>
    </row>
    <row r="123" ht="22" customHeight="1" spans="1:4">
      <c r="A123" s="4">
        <v>36</v>
      </c>
      <c r="B123" s="11" t="str">
        <f>"2360305"</f>
        <v>2360305</v>
      </c>
      <c r="C123" s="9" t="s">
        <v>48</v>
      </c>
      <c r="D123" s="9"/>
    </row>
    <row r="124" ht="22" customHeight="1" spans="1:4">
      <c r="A124" s="4">
        <v>36</v>
      </c>
      <c r="B124" s="11" t="str">
        <f>"2360306"</f>
        <v>2360306</v>
      </c>
      <c r="C124" s="9" t="s">
        <v>48</v>
      </c>
      <c r="D124" s="9"/>
    </row>
    <row r="125" ht="22" customHeight="1" spans="1:4">
      <c r="A125" s="4">
        <v>37</v>
      </c>
      <c r="B125" s="11" t="str">
        <f>"2370209"</f>
        <v>2370209</v>
      </c>
      <c r="C125" s="12">
        <v>78</v>
      </c>
      <c r="D125" s="10" t="s">
        <v>8</v>
      </c>
    </row>
    <row r="126" ht="22" customHeight="1" spans="1:4">
      <c r="A126" s="4">
        <v>39</v>
      </c>
      <c r="B126" s="11" t="str">
        <f>"2390232"</f>
        <v>2390232</v>
      </c>
      <c r="C126" s="12">
        <v>99</v>
      </c>
      <c r="D126" s="10" t="s">
        <v>8</v>
      </c>
    </row>
    <row r="127" ht="22" customHeight="1" spans="1:4">
      <c r="A127" s="4">
        <v>39</v>
      </c>
      <c r="B127" s="11" t="str">
        <f>"2390212"</f>
        <v>2390212</v>
      </c>
      <c r="C127" s="12">
        <v>98</v>
      </c>
      <c r="D127" s="10" t="s">
        <v>8</v>
      </c>
    </row>
    <row r="128" ht="22" customHeight="1" spans="1:4">
      <c r="A128" s="4">
        <v>39</v>
      </c>
      <c r="B128" s="11" t="str">
        <f>"2390226"</f>
        <v>2390226</v>
      </c>
      <c r="C128" s="12">
        <v>97</v>
      </c>
      <c r="D128" s="10" t="s">
        <v>8</v>
      </c>
    </row>
    <row r="129" ht="22" customHeight="1" spans="1:4">
      <c r="A129" s="4">
        <v>39</v>
      </c>
      <c r="B129" s="11" t="str">
        <f>"2390234"</f>
        <v>2390234</v>
      </c>
      <c r="C129" s="12">
        <v>97</v>
      </c>
      <c r="D129" s="10" t="s">
        <v>8</v>
      </c>
    </row>
    <row r="130" ht="22" customHeight="1" spans="1:4">
      <c r="A130" s="4">
        <v>39</v>
      </c>
      <c r="B130" s="11" t="str">
        <f>"2390215"</f>
        <v>2390215</v>
      </c>
      <c r="C130" s="12">
        <v>95</v>
      </c>
      <c r="D130" s="10" t="s">
        <v>8</v>
      </c>
    </row>
    <row r="131" ht="22" customHeight="1" spans="1:4">
      <c r="A131" s="4">
        <v>39</v>
      </c>
      <c r="B131" s="11" t="str">
        <f>"2390230"</f>
        <v>2390230</v>
      </c>
      <c r="C131" s="12">
        <v>94</v>
      </c>
      <c r="D131" s="10" t="s">
        <v>8</v>
      </c>
    </row>
    <row r="132" ht="22" customHeight="1" spans="1:4">
      <c r="A132" s="4">
        <v>39</v>
      </c>
      <c r="B132" s="11" t="str">
        <f>"2390231"</f>
        <v>2390231</v>
      </c>
      <c r="C132" s="12">
        <v>94</v>
      </c>
      <c r="D132" s="10" t="s">
        <v>8</v>
      </c>
    </row>
    <row r="133" ht="22" customHeight="1" spans="1:4">
      <c r="A133" s="4">
        <v>39</v>
      </c>
      <c r="B133" s="11" t="str">
        <f>"2390236"</f>
        <v>2390236</v>
      </c>
      <c r="C133" s="12">
        <v>94</v>
      </c>
      <c r="D133" s="10" t="s">
        <v>8</v>
      </c>
    </row>
    <row r="134" ht="22" customHeight="1" spans="1:4">
      <c r="A134" s="4">
        <v>39</v>
      </c>
      <c r="B134" s="11" t="str">
        <f>"2390210"</f>
        <v>2390210</v>
      </c>
      <c r="C134" s="12">
        <v>92</v>
      </c>
      <c r="D134" s="10" t="s">
        <v>8</v>
      </c>
    </row>
    <row r="135" ht="22" customHeight="1" spans="1:4">
      <c r="A135" s="4">
        <v>39</v>
      </c>
      <c r="B135" s="11" t="str">
        <f>"2390233"</f>
        <v>2390233</v>
      </c>
      <c r="C135" s="12">
        <v>91</v>
      </c>
      <c r="D135" s="10" t="s">
        <v>8</v>
      </c>
    </row>
    <row r="136" ht="22" customHeight="1" spans="1:4">
      <c r="A136" s="4">
        <v>39</v>
      </c>
      <c r="B136" s="11" t="str">
        <f>"2390217"</f>
        <v>2390217</v>
      </c>
      <c r="C136" s="12">
        <v>88</v>
      </c>
      <c r="D136" s="10" t="s">
        <v>8</v>
      </c>
    </row>
    <row r="137" ht="22" customHeight="1" spans="1:4">
      <c r="A137" s="4">
        <v>39</v>
      </c>
      <c r="B137" s="11" t="str">
        <f>"2390211"</f>
        <v>2390211</v>
      </c>
      <c r="C137" s="9" t="s">
        <v>48</v>
      </c>
      <c r="D137" s="9"/>
    </row>
    <row r="138" ht="22" customHeight="1" spans="1:4">
      <c r="A138" s="4">
        <v>39</v>
      </c>
      <c r="B138" s="11" t="str">
        <f>"2390213"</f>
        <v>2390213</v>
      </c>
      <c r="C138" s="9" t="s">
        <v>48</v>
      </c>
      <c r="D138" s="9"/>
    </row>
    <row r="139" ht="22" customHeight="1" spans="1:4">
      <c r="A139" s="4">
        <v>39</v>
      </c>
      <c r="B139" s="11" t="str">
        <f>"2390214"</f>
        <v>2390214</v>
      </c>
      <c r="C139" s="9" t="s">
        <v>48</v>
      </c>
      <c r="D139" s="9"/>
    </row>
    <row r="140" ht="22" customHeight="1" spans="1:4">
      <c r="A140" s="4">
        <v>39</v>
      </c>
      <c r="B140" s="11" t="str">
        <f>"2390216"</f>
        <v>2390216</v>
      </c>
      <c r="C140" s="9" t="s">
        <v>48</v>
      </c>
      <c r="D140" s="9"/>
    </row>
    <row r="141" ht="22" customHeight="1" spans="1:4">
      <c r="A141" s="4">
        <v>39</v>
      </c>
      <c r="B141" s="11" t="str">
        <f>"2390218"</f>
        <v>2390218</v>
      </c>
      <c r="C141" s="9" t="s">
        <v>48</v>
      </c>
      <c r="D141" s="9"/>
    </row>
    <row r="142" ht="22" customHeight="1" spans="1:4">
      <c r="A142" s="4">
        <v>39</v>
      </c>
      <c r="B142" s="11" t="str">
        <f>"2390219"</f>
        <v>2390219</v>
      </c>
      <c r="C142" s="9" t="s">
        <v>48</v>
      </c>
      <c r="D142" s="9"/>
    </row>
    <row r="143" ht="22" customHeight="1" spans="1:4">
      <c r="A143" s="4">
        <v>39</v>
      </c>
      <c r="B143" s="11" t="str">
        <f>"2390220"</f>
        <v>2390220</v>
      </c>
      <c r="C143" s="9" t="s">
        <v>48</v>
      </c>
      <c r="D143" s="9"/>
    </row>
    <row r="144" ht="22" customHeight="1" spans="1:4">
      <c r="A144" s="4">
        <v>39</v>
      </c>
      <c r="B144" s="11" t="str">
        <f>"2390221"</f>
        <v>2390221</v>
      </c>
      <c r="C144" s="9" t="s">
        <v>48</v>
      </c>
      <c r="D144" s="9"/>
    </row>
    <row r="145" ht="22" customHeight="1" spans="1:4">
      <c r="A145" s="4">
        <v>39</v>
      </c>
      <c r="B145" s="11" t="str">
        <f>"2390222"</f>
        <v>2390222</v>
      </c>
      <c r="C145" s="9" t="s">
        <v>48</v>
      </c>
      <c r="D145" s="9"/>
    </row>
    <row r="146" ht="22" customHeight="1" spans="1:4">
      <c r="A146" s="4">
        <v>39</v>
      </c>
      <c r="B146" s="11" t="str">
        <f>"2390223"</f>
        <v>2390223</v>
      </c>
      <c r="C146" s="9" t="s">
        <v>48</v>
      </c>
      <c r="D146" s="9"/>
    </row>
    <row r="147" ht="22" customHeight="1" spans="1:4">
      <c r="A147" s="4">
        <v>39</v>
      </c>
      <c r="B147" s="11" t="str">
        <f>"2390224"</f>
        <v>2390224</v>
      </c>
      <c r="C147" s="9" t="s">
        <v>48</v>
      </c>
      <c r="D147" s="9"/>
    </row>
    <row r="148" ht="22" customHeight="1" spans="1:4">
      <c r="A148" s="4">
        <v>39</v>
      </c>
      <c r="B148" s="11" t="str">
        <f>"2390225"</f>
        <v>2390225</v>
      </c>
      <c r="C148" s="9" t="s">
        <v>48</v>
      </c>
      <c r="D148" s="9"/>
    </row>
    <row r="149" ht="22" customHeight="1" spans="1:4">
      <c r="A149" s="4">
        <v>39</v>
      </c>
      <c r="B149" s="11" t="str">
        <f>"2390227"</f>
        <v>2390227</v>
      </c>
      <c r="C149" s="9" t="s">
        <v>48</v>
      </c>
      <c r="D149" s="9"/>
    </row>
    <row r="150" ht="22" customHeight="1" spans="1:4">
      <c r="A150" s="4">
        <v>39</v>
      </c>
      <c r="B150" s="11" t="str">
        <f>"2390228"</f>
        <v>2390228</v>
      </c>
      <c r="C150" s="9" t="s">
        <v>48</v>
      </c>
      <c r="D150" s="9"/>
    </row>
    <row r="151" ht="22" customHeight="1" spans="1:4">
      <c r="A151" s="4">
        <v>39</v>
      </c>
      <c r="B151" s="11" t="str">
        <f>"2390229"</f>
        <v>2390229</v>
      </c>
      <c r="C151" s="9" t="s">
        <v>48</v>
      </c>
      <c r="D151" s="9"/>
    </row>
    <row r="152" ht="22" customHeight="1" spans="1:4">
      <c r="A152" s="4">
        <v>39</v>
      </c>
      <c r="B152" s="11" t="str">
        <f>"2390235"</f>
        <v>2390235</v>
      </c>
      <c r="C152" s="9" t="s">
        <v>48</v>
      </c>
      <c r="D152" s="9"/>
    </row>
    <row r="153" ht="22" customHeight="1" spans="1:4">
      <c r="A153" s="4">
        <v>40</v>
      </c>
      <c r="B153" s="11" t="str">
        <f>"2401214"</f>
        <v>2401214</v>
      </c>
      <c r="C153" s="12">
        <v>87</v>
      </c>
      <c r="D153" s="10" t="s">
        <v>8</v>
      </c>
    </row>
    <row r="154" ht="22" customHeight="1" spans="1:4">
      <c r="A154" s="4">
        <v>40</v>
      </c>
      <c r="B154" s="11" t="str">
        <f>"2401213"</f>
        <v>2401213</v>
      </c>
      <c r="C154" s="12">
        <v>82</v>
      </c>
      <c r="D154" s="10" t="s">
        <v>8</v>
      </c>
    </row>
    <row r="155" ht="22" customHeight="1" spans="1:4">
      <c r="A155" s="4">
        <v>40</v>
      </c>
      <c r="B155" s="11" t="str">
        <f>"2401212"</f>
        <v>2401212</v>
      </c>
      <c r="C155" s="12">
        <v>48</v>
      </c>
      <c r="D155" s="9"/>
    </row>
    <row r="156" ht="22" customHeight="1" spans="1:4">
      <c r="A156" s="4">
        <v>40</v>
      </c>
      <c r="B156" s="11" t="str">
        <f>"2401210"</f>
        <v>2401210</v>
      </c>
      <c r="C156" s="9" t="s">
        <v>48</v>
      </c>
      <c r="D156" s="9"/>
    </row>
    <row r="157" ht="22" customHeight="1" spans="1:4">
      <c r="A157" s="4">
        <v>40</v>
      </c>
      <c r="B157" s="11" t="str">
        <f>"2401211"</f>
        <v>2401211</v>
      </c>
      <c r="C157" s="9" t="s">
        <v>48</v>
      </c>
      <c r="D157" s="9"/>
    </row>
    <row r="158" ht="22" customHeight="1" spans="1:4">
      <c r="A158" s="4">
        <v>40</v>
      </c>
      <c r="B158" s="11" t="str">
        <f>"2401215"</f>
        <v>2401215</v>
      </c>
      <c r="C158" s="9" t="s">
        <v>48</v>
      </c>
      <c r="D158" s="9"/>
    </row>
    <row r="159" ht="22" customHeight="1" spans="1:4">
      <c r="A159" s="4">
        <v>40</v>
      </c>
      <c r="B159" s="11" t="str">
        <f>"2401216"</f>
        <v>2401216</v>
      </c>
      <c r="C159" s="9" t="s">
        <v>48</v>
      </c>
      <c r="D159" s="9"/>
    </row>
    <row r="160" ht="22" customHeight="1" spans="1:4">
      <c r="A160" s="4">
        <v>41</v>
      </c>
      <c r="B160" s="11" t="str">
        <f>"2411223"</f>
        <v>2411223</v>
      </c>
      <c r="C160" s="12">
        <v>79</v>
      </c>
      <c r="D160" s="10" t="s">
        <v>8</v>
      </c>
    </row>
    <row r="161" ht="22" customHeight="1" spans="1:4">
      <c r="A161" s="4">
        <v>41</v>
      </c>
      <c r="B161" s="11" t="str">
        <f>"2411227"</f>
        <v>2411227</v>
      </c>
      <c r="C161" s="12">
        <v>77</v>
      </c>
      <c r="D161" s="10" t="s">
        <v>8</v>
      </c>
    </row>
    <row r="162" ht="22" customHeight="1" spans="1:4">
      <c r="A162" s="4">
        <v>41</v>
      </c>
      <c r="B162" s="11" t="str">
        <f>"2411218"</f>
        <v>2411218</v>
      </c>
      <c r="C162" s="12">
        <v>74</v>
      </c>
      <c r="D162" s="10" t="s">
        <v>8</v>
      </c>
    </row>
    <row r="163" ht="22" customHeight="1" spans="1:4">
      <c r="A163" s="4">
        <v>41</v>
      </c>
      <c r="B163" s="11" t="str">
        <f>"2411226"</f>
        <v>2411226</v>
      </c>
      <c r="C163" s="12">
        <v>74</v>
      </c>
      <c r="D163" s="9" t="s">
        <v>8</v>
      </c>
    </row>
    <row r="164" ht="22" customHeight="1" spans="1:4">
      <c r="A164" s="4">
        <v>41</v>
      </c>
      <c r="B164" s="11" t="str">
        <f>"2411217"</f>
        <v>2411217</v>
      </c>
      <c r="C164" s="12">
        <v>69</v>
      </c>
      <c r="D164" s="9"/>
    </row>
    <row r="165" ht="22" customHeight="1" spans="1:4">
      <c r="A165" s="4">
        <v>41</v>
      </c>
      <c r="B165" s="11" t="str">
        <f>"2411225"</f>
        <v>2411225</v>
      </c>
      <c r="C165" s="12">
        <v>65</v>
      </c>
      <c r="D165" s="9"/>
    </row>
    <row r="166" ht="22" customHeight="1" spans="1:4">
      <c r="A166" s="4">
        <v>41</v>
      </c>
      <c r="B166" s="11" t="str">
        <f>"2411219"</f>
        <v>2411219</v>
      </c>
      <c r="C166" s="9" t="s">
        <v>48</v>
      </c>
      <c r="D166" s="9"/>
    </row>
    <row r="167" ht="22" customHeight="1" spans="1:4">
      <c r="A167" s="4">
        <v>41</v>
      </c>
      <c r="B167" s="11" t="str">
        <f>"2411220"</f>
        <v>2411220</v>
      </c>
      <c r="C167" s="9" t="s">
        <v>48</v>
      </c>
      <c r="D167" s="9"/>
    </row>
    <row r="168" ht="22" customHeight="1" spans="1:4">
      <c r="A168" s="4">
        <v>41</v>
      </c>
      <c r="B168" s="11" t="str">
        <f>"2411221"</f>
        <v>2411221</v>
      </c>
      <c r="C168" s="9" t="s">
        <v>48</v>
      </c>
      <c r="D168" s="9"/>
    </row>
    <row r="169" ht="22" customHeight="1" spans="1:4">
      <c r="A169" s="4">
        <v>41</v>
      </c>
      <c r="B169" s="11" t="str">
        <f>"2411222"</f>
        <v>2411222</v>
      </c>
      <c r="C169" s="9" t="s">
        <v>48</v>
      </c>
      <c r="D169" s="9"/>
    </row>
    <row r="170" ht="22" customHeight="1" spans="1:4">
      <c r="A170" s="4">
        <v>41</v>
      </c>
      <c r="B170" s="11" t="str">
        <f>"2411224"</f>
        <v>2411224</v>
      </c>
      <c r="C170" s="9" t="s">
        <v>48</v>
      </c>
      <c r="D170" s="9"/>
    </row>
    <row r="171" ht="22" customHeight="1" spans="1:4">
      <c r="A171" s="4">
        <v>42</v>
      </c>
      <c r="B171" s="11" t="str">
        <f>"2421246"</f>
        <v>2421246</v>
      </c>
      <c r="C171" s="12">
        <v>86</v>
      </c>
      <c r="D171" s="10" t="s">
        <v>8</v>
      </c>
    </row>
    <row r="172" ht="22" customHeight="1" spans="1:4">
      <c r="A172" s="4">
        <v>42</v>
      </c>
      <c r="B172" s="11" t="str">
        <f>"2421247"</f>
        <v>2421247</v>
      </c>
      <c r="C172" s="12">
        <v>86</v>
      </c>
      <c r="D172" s="10" t="s">
        <v>8</v>
      </c>
    </row>
    <row r="173" ht="22" customHeight="1" spans="1:4">
      <c r="A173" s="4">
        <v>42</v>
      </c>
      <c r="B173" s="11" t="str">
        <f>"2421232"</f>
        <v>2421232</v>
      </c>
      <c r="C173" s="12">
        <v>83</v>
      </c>
      <c r="D173" s="10" t="s">
        <v>8</v>
      </c>
    </row>
    <row r="174" ht="22" customHeight="1" spans="1:4">
      <c r="A174" s="4">
        <v>42</v>
      </c>
      <c r="B174" s="11" t="str">
        <f>"2421243"</f>
        <v>2421243</v>
      </c>
      <c r="C174" s="12">
        <v>83</v>
      </c>
      <c r="D174" s="10" t="s">
        <v>8</v>
      </c>
    </row>
    <row r="175" ht="22" customHeight="1" spans="1:4">
      <c r="A175" s="4">
        <v>42</v>
      </c>
      <c r="B175" s="11" t="str">
        <f>"2421239"</f>
        <v>2421239</v>
      </c>
      <c r="C175" s="12">
        <v>80</v>
      </c>
      <c r="D175" s="10" t="s">
        <v>8</v>
      </c>
    </row>
    <row r="176" ht="22" customHeight="1" spans="1:4">
      <c r="A176" s="4">
        <v>42</v>
      </c>
      <c r="B176" s="11" t="str">
        <f>"2421240"</f>
        <v>2421240</v>
      </c>
      <c r="C176" s="12">
        <v>80</v>
      </c>
      <c r="D176" s="10" t="s">
        <v>8</v>
      </c>
    </row>
    <row r="177" ht="22" customHeight="1" spans="1:4">
      <c r="A177" s="4">
        <v>42</v>
      </c>
      <c r="B177" s="11" t="str">
        <f>"2421234"</f>
        <v>2421234</v>
      </c>
      <c r="C177" s="12">
        <v>79</v>
      </c>
      <c r="D177" s="10" t="s">
        <v>8</v>
      </c>
    </row>
    <row r="178" ht="22" customHeight="1" spans="1:4">
      <c r="A178" s="4">
        <v>42</v>
      </c>
      <c r="B178" s="11" t="str">
        <f>"2421245"</f>
        <v>2421245</v>
      </c>
      <c r="C178" s="12">
        <v>78</v>
      </c>
      <c r="D178" s="10" t="s">
        <v>8</v>
      </c>
    </row>
    <row r="179" ht="22" customHeight="1" spans="1:4">
      <c r="A179" s="4">
        <v>42</v>
      </c>
      <c r="B179" s="11" t="str">
        <f>"2421231"</f>
        <v>2421231</v>
      </c>
      <c r="C179" s="12">
        <v>75</v>
      </c>
      <c r="D179" s="10" t="s">
        <v>8</v>
      </c>
    </row>
    <row r="180" ht="22" customHeight="1" spans="1:4">
      <c r="A180" s="4">
        <v>42</v>
      </c>
      <c r="B180" s="11" t="str">
        <f>"2421237"</f>
        <v>2421237</v>
      </c>
      <c r="C180" s="12">
        <v>69</v>
      </c>
      <c r="D180" s="9"/>
    </row>
    <row r="181" ht="22" customHeight="1" spans="1:4">
      <c r="A181" s="4">
        <v>42</v>
      </c>
      <c r="B181" s="11" t="str">
        <f>"2421249"</f>
        <v>2421249</v>
      </c>
      <c r="C181" s="12">
        <v>69</v>
      </c>
      <c r="D181" s="9"/>
    </row>
    <row r="182" ht="22" customHeight="1" spans="1:4">
      <c r="A182" s="4">
        <v>42</v>
      </c>
      <c r="B182" s="11" t="str">
        <f>"2421230"</f>
        <v>2421230</v>
      </c>
      <c r="C182" s="12">
        <v>63</v>
      </c>
      <c r="D182" s="9"/>
    </row>
    <row r="183" ht="22" customHeight="1" spans="1:4">
      <c r="A183" s="4">
        <v>42</v>
      </c>
      <c r="B183" s="11" t="str">
        <f>"2421235"</f>
        <v>2421235</v>
      </c>
      <c r="C183" s="12">
        <v>63</v>
      </c>
      <c r="D183" s="9"/>
    </row>
    <row r="184" ht="22" customHeight="1" spans="1:4">
      <c r="A184" s="4">
        <v>42</v>
      </c>
      <c r="B184" s="11" t="str">
        <f>"2421236"</f>
        <v>2421236</v>
      </c>
      <c r="C184" s="12">
        <v>63</v>
      </c>
      <c r="D184" s="9"/>
    </row>
    <row r="185" ht="22" customHeight="1" spans="1:4">
      <c r="A185" s="4">
        <v>42</v>
      </c>
      <c r="B185" s="11" t="str">
        <f>"2421250"</f>
        <v>2421250</v>
      </c>
      <c r="C185" s="12">
        <v>50</v>
      </c>
      <c r="D185" s="9"/>
    </row>
    <row r="186" ht="22" customHeight="1" spans="1:4">
      <c r="A186" s="4">
        <v>42</v>
      </c>
      <c r="B186" s="11" t="str">
        <f>"2421248"</f>
        <v>2421248</v>
      </c>
      <c r="C186" s="12">
        <v>49</v>
      </c>
      <c r="D186" s="9"/>
    </row>
    <row r="187" ht="22" customHeight="1" spans="1:4">
      <c r="A187" s="4">
        <v>42</v>
      </c>
      <c r="B187" s="11" t="str">
        <f>"2421228"</f>
        <v>2421228</v>
      </c>
      <c r="C187" s="12">
        <v>36</v>
      </c>
      <c r="D187" s="9"/>
    </row>
    <row r="188" ht="22" customHeight="1" spans="1:4">
      <c r="A188" s="4">
        <v>42</v>
      </c>
      <c r="B188" s="11" t="str">
        <f>"2421229"</f>
        <v>2421229</v>
      </c>
      <c r="C188" s="9" t="s">
        <v>48</v>
      </c>
      <c r="D188" s="9"/>
    </row>
    <row r="189" ht="22" customHeight="1" spans="1:4">
      <c r="A189" s="4">
        <v>42</v>
      </c>
      <c r="B189" s="11" t="str">
        <f>"2421233"</f>
        <v>2421233</v>
      </c>
      <c r="C189" s="9" t="s">
        <v>48</v>
      </c>
      <c r="D189" s="9"/>
    </row>
    <row r="190" ht="22" customHeight="1" spans="1:4">
      <c r="A190" s="4">
        <v>42</v>
      </c>
      <c r="B190" s="11" t="str">
        <f>"2421238"</f>
        <v>2421238</v>
      </c>
      <c r="C190" s="9" t="s">
        <v>48</v>
      </c>
      <c r="D190" s="9"/>
    </row>
    <row r="191" ht="22" customHeight="1" spans="1:4">
      <c r="A191" s="4">
        <v>42</v>
      </c>
      <c r="B191" s="11" t="str">
        <f>"2421241"</f>
        <v>2421241</v>
      </c>
      <c r="C191" s="9" t="s">
        <v>48</v>
      </c>
      <c r="D191" s="9"/>
    </row>
    <row r="192" ht="22" customHeight="1" spans="1:4">
      <c r="A192" s="4">
        <v>42</v>
      </c>
      <c r="B192" s="11" t="str">
        <f>"2421242"</f>
        <v>2421242</v>
      </c>
      <c r="C192" s="9" t="s">
        <v>48</v>
      </c>
      <c r="D192" s="9"/>
    </row>
    <row r="193" ht="22" customHeight="1" spans="1:4">
      <c r="A193" s="4">
        <v>42</v>
      </c>
      <c r="B193" s="11" t="str">
        <f>"2421244"</f>
        <v>2421244</v>
      </c>
      <c r="C193" s="9" t="s">
        <v>48</v>
      </c>
      <c r="D193" s="9"/>
    </row>
    <row r="194" ht="22" customHeight="1" spans="1:4">
      <c r="A194" s="4">
        <v>42</v>
      </c>
      <c r="B194" s="11" t="str">
        <f>"2421251"</f>
        <v>2421251</v>
      </c>
      <c r="C194" s="9" t="s">
        <v>48</v>
      </c>
      <c r="D194" s="9"/>
    </row>
    <row r="195" ht="22" customHeight="1" spans="1:4">
      <c r="A195" s="4">
        <v>42</v>
      </c>
      <c r="B195" s="11" t="str">
        <f>"2421252"</f>
        <v>2421252</v>
      </c>
      <c r="C195" s="9" t="s">
        <v>48</v>
      </c>
      <c r="D195" s="9"/>
    </row>
    <row r="196" ht="22" customHeight="1" spans="1:4">
      <c r="A196" s="4">
        <v>43</v>
      </c>
      <c r="B196" s="11" t="str">
        <f>"2430307"</f>
        <v>2430307</v>
      </c>
      <c r="C196" s="12">
        <v>88</v>
      </c>
      <c r="D196" s="10" t="s">
        <v>8</v>
      </c>
    </row>
    <row r="197" ht="22" customHeight="1" spans="1:4">
      <c r="A197" s="4">
        <v>43</v>
      </c>
      <c r="B197" s="11" t="str">
        <f>"2430308"</f>
        <v>2430308</v>
      </c>
      <c r="C197" s="12">
        <v>86</v>
      </c>
      <c r="D197" s="10" t="s">
        <v>8</v>
      </c>
    </row>
    <row r="198" ht="22" customHeight="1" spans="1:4">
      <c r="A198" s="4">
        <v>43</v>
      </c>
      <c r="B198" s="11" t="str">
        <f>"2430317"</f>
        <v>2430317</v>
      </c>
      <c r="C198" s="12">
        <v>86</v>
      </c>
      <c r="D198" s="10" t="s">
        <v>8</v>
      </c>
    </row>
    <row r="199" ht="22" customHeight="1" spans="1:4">
      <c r="A199" s="4">
        <v>43</v>
      </c>
      <c r="B199" s="11" t="str">
        <f>"2430321"</f>
        <v>2430321</v>
      </c>
      <c r="C199" s="12">
        <v>85</v>
      </c>
      <c r="D199" s="10" t="s">
        <v>8</v>
      </c>
    </row>
    <row r="200" ht="22" customHeight="1" spans="1:4">
      <c r="A200" s="4">
        <v>43</v>
      </c>
      <c r="B200" s="11" t="str">
        <f>"2430318"</f>
        <v>2430318</v>
      </c>
      <c r="C200" s="12">
        <v>83</v>
      </c>
      <c r="D200" s="10" t="s">
        <v>8</v>
      </c>
    </row>
    <row r="201" ht="22" customHeight="1" spans="1:4">
      <c r="A201" s="4">
        <v>43</v>
      </c>
      <c r="B201" s="11" t="str">
        <f>"2430326"</f>
        <v>2430326</v>
      </c>
      <c r="C201" s="12">
        <v>82</v>
      </c>
      <c r="D201" s="10" t="s">
        <v>8</v>
      </c>
    </row>
    <row r="202" ht="22" customHeight="1" spans="1:4">
      <c r="A202" s="4">
        <v>43</v>
      </c>
      <c r="B202" s="11" t="str">
        <f>"2430309"</f>
        <v>2430309</v>
      </c>
      <c r="C202" s="12">
        <v>81</v>
      </c>
      <c r="D202" s="10" t="s">
        <v>8</v>
      </c>
    </row>
    <row r="203" ht="22" customHeight="1" spans="1:4">
      <c r="A203" s="4">
        <v>43</v>
      </c>
      <c r="B203" s="11" t="str">
        <f>"2430320"</f>
        <v>2430320</v>
      </c>
      <c r="C203" s="12">
        <v>81</v>
      </c>
      <c r="D203" s="10" t="s">
        <v>8</v>
      </c>
    </row>
    <row r="204" ht="22" customHeight="1" spans="1:4">
      <c r="A204" s="4">
        <v>43</v>
      </c>
      <c r="B204" s="11" t="str">
        <f>"2430311"</f>
        <v>2430311</v>
      </c>
      <c r="C204" s="12">
        <v>75</v>
      </c>
      <c r="D204" s="10" t="s">
        <v>8</v>
      </c>
    </row>
    <row r="205" ht="22" customHeight="1" spans="1:4">
      <c r="A205" s="4">
        <v>43</v>
      </c>
      <c r="B205" s="11" t="str">
        <f>"2430327"</f>
        <v>2430327</v>
      </c>
      <c r="C205" s="12">
        <v>71</v>
      </c>
      <c r="D205" s="9"/>
    </row>
    <row r="206" ht="22" customHeight="1" spans="1:4">
      <c r="A206" s="4">
        <v>43</v>
      </c>
      <c r="B206" s="11" t="str">
        <f>"2430313"</f>
        <v>2430313</v>
      </c>
      <c r="C206" s="12">
        <v>62</v>
      </c>
      <c r="D206" s="9"/>
    </row>
    <row r="207" ht="22" customHeight="1" spans="1:4">
      <c r="A207" s="4">
        <v>43</v>
      </c>
      <c r="B207" s="11" t="str">
        <f>"2430316"</f>
        <v>2430316</v>
      </c>
      <c r="C207" s="12">
        <v>61</v>
      </c>
      <c r="D207" s="9"/>
    </row>
    <row r="208" ht="22" customHeight="1" spans="1:4">
      <c r="A208" s="4">
        <v>43</v>
      </c>
      <c r="B208" s="11" t="str">
        <f>"2430310"</f>
        <v>2430310</v>
      </c>
      <c r="C208" s="9" t="s">
        <v>48</v>
      </c>
      <c r="D208" s="9"/>
    </row>
    <row r="209" ht="22" customHeight="1" spans="1:4">
      <c r="A209" s="4">
        <v>43</v>
      </c>
      <c r="B209" s="11" t="str">
        <f>"2430312"</f>
        <v>2430312</v>
      </c>
      <c r="C209" s="9" t="s">
        <v>48</v>
      </c>
      <c r="D209" s="9"/>
    </row>
    <row r="210" ht="22" customHeight="1" spans="1:4">
      <c r="A210" s="4">
        <v>43</v>
      </c>
      <c r="B210" s="11" t="str">
        <f>"2430314"</f>
        <v>2430314</v>
      </c>
      <c r="C210" s="9" t="s">
        <v>48</v>
      </c>
      <c r="D210" s="9"/>
    </row>
    <row r="211" ht="22" customHeight="1" spans="1:4">
      <c r="A211" s="4">
        <v>43</v>
      </c>
      <c r="B211" s="11" t="str">
        <f>"2430315"</f>
        <v>2430315</v>
      </c>
      <c r="C211" s="9" t="s">
        <v>48</v>
      </c>
      <c r="D211" s="9"/>
    </row>
    <row r="212" ht="22" customHeight="1" spans="1:4">
      <c r="A212" s="4">
        <v>43</v>
      </c>
      <c r="B212" s="11" t="str">
        <f>"2430319"</f>
        <v>2430319</v>
      </c>
      <c r="C212" s="9" t="s">
        <v>48</v>
      </c>
      <c r="D212" s="9"/>
    </row>
    <row r="213" ht="22" customHeight="1" spans="1:4">
      <c r="A213" s="4">
        <v>43</v>
      </c>
      <c r="B213" s="11" t="str">
        <f>"2430322"</f>
        <v>2430322</v>
      </c>
      <c r="C213" s="9" t="s">
        <v>48</v>
      </c>
      <c r="D213" s="9"/>
    </row>
    <row r="214" ht="22" customHeight="1" spans="1:4">
      <c r="A214" s="4">
        <v>43</v>
      </c>
      <c r="B214" s="11" t="str">
        <f>"2430323"</f>
        <v>2430323</v>
      </c>
      <c r="C214" s="9" t="s">
        <v>48</v>
      </c>
      <c r="D214" s="9"/>
    </row>
    <row r="215" ht="22" customHeight="1" spans="1:4">
      <c r="A215" s="4">
        <v>43</v>
      </c>
      <c r="B215" s="11" t="str">
        <f>"2430324"</f>
        <v>2430324</v>
      </c>
      <c r="C215" s="9" t="s">
        <v>48</v>
      </c>
      <c r="D215" s="9"/>
    </row>
    <row r="216" ht="22" customHeight="1" spans="1:4">
      <c r="A216" s="4">
        <v>43</v>
      </c>
      <c r="B216" s="11" t="str">
        <f>"2430325"</f>
        <v>2430325</v>
      </c>
      <c r="C216" s="9" t="s">
        <v>48</v>
      </c>
      <c r="D216" s="9"/>
    </row>
    <row r="217" ht="22" customHeight="1" spans="1:4">
      <c r="A217" s="4">
        <v>44</v>
      </c>
      <c r="B217" s="11" t="str">
        <f>"2440331"</f>
        <v>2440331</v>
      </c>
      <c r="C217" s="12">
        <v>79</v>
      </c>
      <c r="D217" s="10" t="s">
        <v>8</v>
      </c>
    </row>
    <row r="218" ht="22" customHeight="1" spans="1:4">
      <c r="A218" s="4">
        <v>44</v>
      </c>
      <c r="B218" s="11" t="str">
        <f>"2440329"</f>
        <v>2440329</v>
      </c>
      <c r="C218" s="12">
        <v>70</v>
      </c>
      <c r="D218" s="10" t="s">
        <v>8</v>
      </c>
    </row>
    <row r="219" ht="22" customHeight="1" spans="1:4">
      <c r="A219" s="4">
        <v>44</v>
      </c>
      <c r="B219" s="11" t="str">
        <f>"2440333"</f>
        <v>2440333</v>
      </c>
      <c r="C219" s="12">
        <v>66</v>
      </c>
      <c r="D219" s="10" t="s">
        <v>8</v>
      </c>
    </row>
    <row r="220" ht="22" customHeight="1" spans="1:4">
      <c r="A220" s="4">
        <v>44</v>
      </c>
      <c r="B220" s="11" t="str">
        <f>"2440328"</f>
        <v>2440328</v>
      </c>
      <c r="C220" s="9" t="s">
        <v>48</v>
      </c>
      <c r="D220" s="9"/>
    </row>
    <row r="221" ht="22" customHeight="1" spans="1:4">
      <c r="A221" s="4">
        <v>44</v>
      </c>
      <c r="B221" s="11" t="str">
        <f>"2440330"</f>
        <v>2440330</v>
      </c>
      <c r="C221" s="9" t="s">
        <v>48</v>
      </c>
      <c r="D221" s="9"/>
    </row>
    <row r="222" ht="22" customHeight="1" spans="1:4">
      <c r="A222" s="4">
        <v>44</v>
      </c>
      <c r="B222" s="11" t="str">
        <f>"2440332"</f>
        <v>2440332</v>
      </c>
      <c r="C222" s="9" t="s">
        <v>48</v>
      </c>
      <c r="D222" s="9"/>
    </row>
    <row r="223" ht="22" customHeight="1" spans="1:4">
      <c r="A223" s="4">
        <v>45</v>
      </c>
      <c r="B223" s="11" t="str">
        <f>"2451108"</f>
        <v>2451108</v>
      </c>
      <c r="C223" s="12">
        <v>61</v>
      </c>
      <c r="D223" s="10" t="s">
        <v>8</v>
      </c>
    </row>
    <row r="224" ht="22" customHeight="1" spans="1:4">
      <c r="A224" s="4">
        <v>45</v>
      </c>
      <c r="B224" s="11" t="str">
        <f>"2451109"</f>
        <v>2451109</v>
      </c>
      <c r="C224" s="9" t="s">
        <v>48</v>
      </c>
      <c r="D224" s="9"/>
    </row>
    <row r="225" ht="22" customHeight="1" spans="1:4">
      <c r="A225" s="4">
        <v>45</v>
      </c>
      <c r="B225" s="11" t="str">
        <f>"2451110"</f>
        <v>2451110</v>
      </c>
      <c r="C225" s="9" t="s">
        <v>48</v>
      </c>
      <c r="D225" s="9"/>
    </row>
    <row r="226" ht="22" customHeight="1" spans="1:4">
      <c r="A226" s="4">
        <v>45</v>
      </c>
      <c r="B226" s="11" t="str">
        <f>"2451111"</f>
        <v>2451111</v>
      </c>
      <c r="C226" s="9" t="s">
        <v>48</v>
      </c>
      <c r="D226" s="9"/>
    </row>
    <row r="227" ht="22" customHeight="1" spans="1:4">
      <c r="A227" s="4">
        <v>45</v>
      </c>
      <c r="B227" s="11" t="str">
        <f>"2451112"</f>
        <v>2451112</v>
      </c>
      <c r="C227" s="9" t="s">
        <v>48</v>
      </c>
      <c r="D227" s="9"/>
    </row>
    <row r="228" ht="22" customHeight="1" spans="1:4">
      <c r="A228" s="4">
        <v>46</v>
      </c>
      <c r="B228" s="11" t="str">
        <f>"2461114"</f>
        <v>2461114</v>
      </c>
      <c r="C228" s="12">
        <v>70</v>
      </c>
      <c r="D228" s="10" t="s">
        <v>8</v>
      </c>
    </row>
    <row r="229" ht="22" customHeight="1" spans="1:4">
      <c r="A229" s="4">
        <v>46</v>
      </c>
      <c r="B229" s="11" t="str">
        <f>"2461115"</f>
        <v>2461115</v>
      </c>
      <c r="C229" s="12">
        <v>63</v>
      </c>
      <c r="D229" s="10" t="s">
        <v>8</v>
      </c>
    </row>
    <row r="230" ht="22" customHeight="1" spans="1:4">
      <c r="A230" s="4">
        <v>46</v>
      </c>
      <c r="B230" s="11" t="str">
        <f>"2461113"</f>
        <v>2461113</v>
      </c>
      <c r="C230" s="9" t="s">
        <v>48</v>
      </c>
      <c r="D230" s="9"/>
    </row>
    <row r="231" ht="22" customHeight="1" spans="1:4">
      <c r="A231" s="4">
        <v>46</v>
      </c>
      <c r="B231" s="11" t="str">
        <f>"2461116"</f>
        <v>2461116</v>
      </c>
      <c r="C231" s="9" t="s">
        <v>48</v>
      </c>
      <c r="D231" s="9"/>
    </row>
    <row r="232" ht="22" customHeight="1" spans="1:4">
      <c r="A232" s="4">
        <v>46</v>
      </c>
      <c r="B232" s="11" t="str">
        <f>"2461117"</f>
        <v>2461117</v>
      </c>
      <c r="C232" s="9" t="s">
        <v>48</v>
      </c>
      <c r="D232" s="9"/>
    </row>
    <row r="233" ht="22" customHeight="1" spans="1:4">
      <c r="A233" s="4">
        <v>47</v>
      </c>
      <c r="B233" s="11" t="str">
        <f>"2471121"</f>
        <v>2471121</v>
      </c>
      <c r="C233" s="12">
        <v>69</v>
      </c>
      <c r="D233" s="10" t="s">
        <v>8</v>
      </c>
    </row>
    <row r="234" ht="22" customHeight="1" spans="1:4">
      <c r="A234" s="4">
        <v>47</v>
      </c>
      <c r="B234" s="11" t="str">
        <f>"2471123"</f>
        <v>2471123</v>
      </c>
      <c r="C234" s="12">
        <v>52</v>
      </c>
      <c r="D234" s="9"/>
    </row>
    <row r="235" ht="22" customHeight="1" spans="1:4">
      <c r="A235" s="4">
        <v>47</v>
      </c>
      <c r="B235" s="11" t="str">
        <f>"2471118"</f>
        <v>2471118</v>
      </c>
      <c r="C235" s="12">
        <v>49</v>
      </c>
      <c r="D235" s="9"/>
    </row>
    <row r="236" ht="22" customHeight="1" spans="1:4">
      <c r="A236" s="4">
        <v>47</v>
      </c>
      <c r="B236" s="11" t="str">
        <f>"2471119"</f>
        <v>2471119</v>
      </c>
      <c r="C236" s="9" t="s">
        <v>48</v>
      </c>
      <c r="D236" s="9"/>
    </row>
    <row r="237" ht="22" customHeight="1" spans="1:4">
      <c r="A237" s="4">
        <v>47</v>
      </c>
      <c r="B237" s="11" t="str">
        <f>"2471120"</f>
        <v>2471120</v>
      </c>
      <c r="C237" s="9" t="s">
        <v>48</v>
      </c>
      <c r="D237" s="9"/>
    </row>
    <row r="238" ht="22" customHeight="1" spans="1:4">
      <c r="A238" s="4">
        <v>47</v>
      </c>
      <c r="B238" s="11" t="str">
        <f>"2471122"</f>
        <v>2471122</v>
      </c>
      <c r="C238" s="9" t="s">
        <v>48</v>
      </c>
      <c r="D238" s="9"/>
    </row>
    <row r="239" ht="22" customHeight="1" spans="1:4">
      <c r="A239" s="4">
        <v>47</v>
      </c>
      <c r="B239" s="11" t="str">
        <f>"2471124"</f>
        <v>2471124</v>
      </c>
      <c r="C239" s="9" t="s">
        <v>48</v>
      </c>
      <c r="D239" s="9"/>
    </row>
    <row r="240" ht="22" customHeight="1" spans="1:4">
      <c r="A240" s="4">
        <v>49</v>
      </c>
      <c r="B240" s="11" t="str">
        <f>"2491147"</f>
        <v>2491147</v>
      </c>
      <c r="C240" s="12">
        <v>88</v>
      </c>
      <c r="D240" s="10" t="s">
        <v>8</v>
      </c>
    </row>
    <row r="241" ht="22" customHeight="1" spans="1:4">
      <c r="A241" s="4">
        <v>49</v>
      </c>
      <c r="B241" s="11" t="str">
        <f>"2491134"</f>
        <v>2491134</v>
      </c>
      <c r="C241" s="12">
        <v>84</v>
      </c>
      <c r="D241" s="10" t="s">
        <v>8</v>
      </c>
    </row>
    <row r="242" ht="22" customHeight="1" spans="1:4">
      <c r="A242" s="4">
        <v>49</v>
      </c>
      <c r="B242" s="11" t="str">
        <f>"2491128"</f>
        <v>2491128</v>
      </c>
      <c r="C242" s="12">
        <v>83</v>
      </c>
      <c r="D242" s="10" t="s">
        <v>8</v>
      </c>
    </row>
    <row r="243" ht="22" customHeight="1" spans="1:4">
      <c r="A243" s="4">
        <v>49</v>
      </c>
      <c r="B243" s="11" t="str">
        <f>"2491141"</f>
        <v>2491141</v>
      </c>
      <c r="C243" s="12">
        <v>80</v>
      </c>
      <c r="D243" s="10" t="s">
        <v>8</v>
      </c>
    </row>
    <row r="244" ht="22" customHeight="1" spans="1:4">
      <c r="A244" s="4">
        <v>49</v>
      </c>
      <c r="B244" s="11" t="str">
        <f>"2491142"</f>
        <v>2491142</v>
      </c>
      <c r="C244" s="12">
        <v>80</v>
      </c>
      <c r="D244" s="10" t="s">
        <v>8</v>
      </c>
    </row>
    <row r="245" ht="22" customHeight="1" spans="1:4">
      <c r="A245" s="4">
        <v>49</v>
      </c>
      <c r="B245" s="11" t="str">
        <f>"2491125"</f>
        <v>2491125</v>
      </c>
      <c r="C245" s="12">
        <v>78</v>
      </c>
      <c r="D245" s="10" t="s">
        <v>8</v>
      </c>
    </row>
    <row r="246" ht="22" customHeight="1" spans="1:4">
      <c r="A246" s="4">
        <v>49</v>
      </c>
      <c r="B246" s="11" t="str">
        <f>"2491144"</f>
        <v>2491144</v>
      </c>
      <c r="C246" s="12">
        <v>74</v>
      </c>
      <c r="D246" s="10" t="s">
        <v>8</v>
      </c>
    </row>
    <row r="247" ht="22" customHeight="1" spans="1:4">
      <c r="A247" s="4">
        <v>49</v>
      </c>
      <c r="B247" s="11" t="str">
        <f>"2491136"</f>
        <v>2491136</v>
      </c>
      <c r="C247" s="12">
        <v>73</v>
      </c>
      <c r="D247" s="10" t="s">
        <v>8</v>
      </c>
    </row>
    <row r="248" ht="22" customHeight="1" spans="1:4">
      <c r="A248" s="4">
        <v>49</v>
      </c>
      <c r="B248" s="11" t="str">
        <f>"2491132"</f>
        <v>2491132</v>
      </c>
      <c r="C248" s="12">
        <v>72</v>
      </c>
      <c r="D248" s="10" t="s">
        <v>8</v>
      </c>
    </row>
    <row r="249" ht="22" customHeight="1" spans="1:4">
      <c r="A249" s="4">
        <v>49</v>
      </c>
      <c r="B249" s="11" t="str">
        <f>"2491149"</f>
        <v>2491149</v>
      </c>
      <c r="C249" s="12">
        <v>71</v>
      </c>
      <c r="D249" s="10" t="s">
        <v>8</v>
      </c>
    </row>
    <row r="250" ht="22" customHeight="1" spans="1:4">
      <c r="A250" s="4">
        <v>49</v>
      </c>
      <c r="B250" s="11" t="str">
        <f>"2491143"</f>
        <v>2491143</v>
      </c>
      <c r="C250" s="12">
        <v>70</v>
      </c>
      <c r="D250" s="10" t="s">
        <v>8</v>
      </c>
    </row>
    <row r="251" ht="22" customHeight="1" spans="1:4">
      <c r="A251" s="4">
        <v>49</v>
      </c>
      <c r="B251" s="11" t="str">
        <f>"2491129"</f>
        <v>2491129</v>
      </c>
      <c r="C251" s="12">
        <v>69</v>
      </c>
      <c r="D251" s="10" t="s">
        <v>8</v>
      </c>
    </row>
    <row r="252" ht="22" customHeight="1" spans="1:4">
      <c r="A252" s="4">
        <v>49</v>
      </c>
      <c r="B252" s="11" t="str">
        <f>"2491131"</f>
        <v>2491131</v>
      </c>
      <c r="C252" s="12">
        <v>68</v>
      </c>
      <c r="D252" s="10" t="s">
        <v>8</v>
      </c>
    </row>
    <row r="253" ht="22" customHeight="1" spans="1:4">
      <c r="A253" s="4">
        <v>49</v>
      </c>
      <c r="B253" s="11" t="str">
        <f>"2491146"</f>
        <v>2491146</v>
      </c>
      <c r="C253" s="12">
        <v>68</v>
      </c>
      <c r="D253" s="10" t="s">
        <v>8</v>
      </c>
    </row>
    <row r="254" ht="22" customHeight="1" spans="1:4">
      <c r="A254" s="4">
        <v>49</v>
      </c>
      <c r="B254" s="11" t="str">
        <f>"2491145"</f>
        <v>2491145</v>
      </c>
      <c r="C254" s="12">
        <v>67</v>
      </c>
      <c r="D254" s="10" t="s">
        <v>8</v>
      </c>
    </row>
    <row r="255" ht="22" customHeight="1" spans="1:4">
      <c r="A255" s="4">
        <v>49</v>
      </c>
      <c r="B255" s="11" t="str">
        <f>"2491133"</f>
        <v>2491133</v>
      </c>
      <c r="C255" s="12">
        <v>66</v>
      </c>
      <c r="D255" s="9"/>
    </row>
    <row r="256" ht="22" customHeight="1" spans="1:4">
      <c r="A256" s="4">
        <v>49</v>
      </c>
      <c r="B256" s="11" t="str">
        <f>"2491130"</f>
        <v>2491130</v>
      </c>
      <c r="C256" s="12">
        <v>65</v>
      </c>
      <c r="D256" s="9"/>
    </row>
    <row r="257" ht="22" customHeight="1" spans="1:4">
      <c r="A257" s="4">
        <v>49</v>
      </c>
      <c r="B257" s="11" t="str">
        <f>"2491135"</f>
        <v>2491135</v>
      </c>
      <c r="C257" s="12">
        <v>61</v>
      </c>
      <c r="D257" s="9"/>
    </row>
    <row r="258" ht="22" customHeight="1" spans="1:4">
      <c r="A258" s="4">
        <v>49</v>
      </c>
      <c r="B258" s="11" t="str">
        <f>"2491139"</f>
        <v>2491139</v>
      </c>
      <c r="C258" s="12">
        <v>52</v>
      </c>
      <c r="D258" s="9"/>
    </row>
    <row r="259" ht="22" customHeight="1" spans="1:4">
      <c r="A259" s="4">
        <v>49</v>
      </c>
      <c r="B259" s="11" t="str">
        <f>"2491148"</f>
        <v>2491148</v>
      </c>
      <c r="C259" s="12">
        <v>51</v>
      </c>
      <c r="D259" s="9"/>
    </row>
    <row r="260" ht="22" customHeight="1" spans="1:4">
      <c r="A260" s="4">
        <v>49</v>
      </c>
      <c r="B260" s="11" t="str">
        <f>"2491126"</f>
        <v>2491126</v>
      </c>
      <c r="C260" s="12">
        <v>50</v>
      </c>
      <c r="D260" s="9"/>
    </row>
    <row r="261" ht="22" customHeight="1" spans="1:4">
      <c r="A261" s="4">
        <v>49</v>
      </c>
      <c r="B261" s="11" t="str">
        <f>"2491127"</f>
        <v>2491127</v>
      </c>
      <c r="C261" s="9" t="s">
        <v>48</v>
      </c>
      <c r="D261" s="9"/>
    </row>
    <row r="262" ht="22" customHeight="1" spans="1:4">
      <c r="A262" s="4">
        <v>49</v>
      </c>
      <c r="B262" s="11" t="str">
        <f>"2491137"</f>
        <v>2491137</v>
      </c>
      <c r="C262" s="9" t="s">
        <v>48</v>
      </c>
      <c r="D262" s="9"/>
    </row>
    <row r="263" ht="22" customHeight="1" spans="1:4">
      <c r="A263" s="4">
        <v>49</v>
      </c>
      <c r="B263" s="11" t="str">
        <f>"2491138"</f>
        <v>2491138</v>
      </c>
      <c r="C263" s="9" t="s">
        <v>48</v>
      </c>
      <c r="D263" s="9"/>
    </row>
    <row r="264" ht="22" customHeight="1" spans="1:4">
      <c r="A264" s="4">
        <v>49</v>
      </c>
      <c r="B264" s="11" t="str">
        <f>"2491140"</f>
        <v>2491140</v>
      </c>
      <c r="C264" s="9" t="s">
        <v>48</v>
      </c>
      <c r="D264" s="9"/>
    </row>
    <row r="265" ht="22" customHeight="1" spans="1:4">
      <c r="A265" s="4">
        <v>50</v>
      </c>
      <c r="B265" s="11" t="str">
        <f>"2501151"</f>
        <v>2501151</v>
      </c>
      <c r="C265" s="12">
        <v>88</v>
      </c>
      <c r="D265" s="10" t="s">
        <v>8</v>
      </c>
    </row>
    <row r="266" ht="22" customHeight="1" spans="1:4">
      <c r="A266" s="4">
        <v>50</v>
      </c>
      <c r="B266" s="11" t="str">
        <f>"2501150"</f>
        <v>2501150</v>
      </c>
      <c r="C266" s="9" t="s">
        <v>48</v>
      </c>
      <c r="D266" s="9"/>
    </row>
    <row r="267" ht="22" customHeight="1" spans="1:4">
      <c r="A267" s="4">
        <v>50</v>
      </c>
      <c r="B267" s="11" t="str">
        <f>"2501152"</f>
        <v>2501152</v>
      </c>
      <c r="C267" s="9" t="s">
        <v>48</v>
      </c>
      <c r="D267" s="9"/>
    </row>
    <row r="268" ht="22" customHeight="1" spans="1:4">
      <c r="A268" s="4">
        <v>50</v>
      </c>
      <c r="B268" s="11" t="str">
        <f>"2501153"</f>
        <v>2501153</v>
      </c>
      <c r="C268" s="9" t="s">
        <v>48</v>
      </c>
      <c r="D268" s="9"/>
    </row>
    <row r="269" ht="22" customHeight="1" spans="1:4">
      <c r="A269" s="4">
        <v>51</v>
      </c>
      <c r="B269" s="11" t="str">
        <f>"2511162"</f>
        <v>2511162</v>
      </c>
      <c r="C269" s="12">
        <v>78</v>
      </c>
      <c r="D269" s="10" t="s">
        <v>8</v>
      </c>
    </row>
    <row r="270" ht="22" customHeight="1" spans="1:4">
      <c r="A270" s="4">
        <v>51</v>
      </c>
      <c r="B270" s="11" t="str">
        <f>"2511158"</f>
        <v>2511158</v>
      </c>
      <c r="C270" s="12">
        <v>75</v>
      </c>
      <c r="D270" s="10" t="s">
        <v>8</v>
      </c>
    </row>
    <row r="271" ht="22" customHeight="1" spans="1:4">
      <c r="A271" s="4">
        <v>51</v>
      </c>
      <c r="B271" s="11" t="str">
        <f>"2511156"</f>
        <v>2511156</v>
      </c>
      <c r="C271" s="12">
        <v>71</v>
      </c>
      <c r="D271" s="10" t="s">
        <v>8</v>
      </c>
    </row>
    <row r="272" ht="22" customHeight="1" spans="1:4">
      <c r="A272" s="4">
        <v>51</v>
      </c>
      <c r="B272" s="11" t="str">
        <f>"2511161"</f>
        <v>2511161</v>
      </c>
      <c r="C272" s="12">
        <v>68</v>
      </c>
      <c r="D272" s="10" t="s">
        <v>8</v>
      </c>
    </row>
    <row r="273" ht="22" customHeight="1" spans="1:4">
      <c r="A273" s="4">
        <v>51</v>
      </c>
      <c r="B273" s="11" t="str">
        <f>"2511160"</f>
        <v>2511160</v>
      </c>
      <c r="C273" s="12">
        <v>63</v>
      </c>
      <c r="D273" s="10" t="s">
        <v>8</v>
      </c>
    </row>
    <row r="274" ht="22" customHeight="1" spans="1:4">
      <c r="A274" s="4">
        <v>51</v>
      </c>
      <c r="B274" s="11" t="str">
        <f>"2511154"</f>
        <v>2511154</v>
      </c>
      <c r="C274" s="12">
        <v>60</v>
      </c>
      <c r="D274" s="10" t="s">
        <v>8</v>
      </c>
    </row>
    <row r="275" ht="22" customHeight="1" spans="1:4">
      <c r="A275" s="4">
        <v>51</v>
      </c>
      <c r="B275" s="11" t="str">
        <f>"2511155"</f>
        <v>2511155</v>
      </c>
      <c r="C275" s="12">
        <v>48</v>
      </c>
      <c r="D275" s="9"/>
    </row>
    <row r="276" ht="22" customHeight="1" spans="1:4">
      <c r="A276" s="4">
        <v>51</v>
      </c>
      <c r="B276" s="11" t="str">
        <f>"2511157"</f>
        <v>2511157</v>
      </c>
      <c r="C276" s="9" t="s">
        <v>48</v>
      </c>
      <c r="D276" s="9"/>
    </row>
    <row r="277" ht="22" customHeight="1" spans="1:4">
      <c r="A277" s="4">
        <v>51</v>
      </c>
      <c r="B277" s="11" t="str">
        <f>"2511159"</f>
        <v>2511159</v>
      </c>
      <c r="C277" s="9" t="s">
        <v>48</v>
      </c>
      <c r="D277" s="9"/>
    </row>
    <row r="278" ht="22" customHeight="1" spans="1:4">
      <c r="A278" s="4">
        <v>51</v>
      </c>
      <c r="B278" s="11" t="str">
        <f>"2511163"</f>
        <v>2511163</v>
      </c>
      <c r="C278" s="9" t="s">
        <v>48</v>
      </c>
      <c r="D278" s="9"/>
    </row>
    <row r="279" ht="22" customHeight="1" spans="1:4">
      <c r="A279" s="4">
        <v>52</v>
      </c>
      <c r="B279" s="11" t="str">
        <f>"2521315"</f>
        <v>2521315</v>
      </c>
      <c r="C279" s="12">
        <v>99</v>
      </c>
      <c r="D279" s="10" t="s">
        <v>8</v>
      </c>
    </row>
    <row r="280" ht="22" customHeight="1" spans="1:4">
      <c r="A280" s="4">
        <v>52</v>
      </c>
      <c r="B280" s="11" t="str">
        <f>"2520337"</f>
        <v>2520337</v>
      </c>
      <c r="C280" s="12">
        <v>90</v>
      </c>
      <c r="D280" s="10" t="s">
        <v>8</v>
      </c>
    </row>
    <row r="281" ht="22" customHeight="1" spans="1:4">
      <c r="A281" s="4">
        <v>52</v>
      </c>
      <c r="B281" s="11" t="str">
        <f>"2521309"</f>
        <v>2521309</v>
      </c>
      <c r="C281" s="12">
        <v>88</v>
      </c>
      <c r="D281" s="10" t="s">
        <v>8</v>
      </c>
    </row>
    <row r="282" ht="22" customHeight="1" spans="1:4">
      <c r="A282" s="4">
        <v>52</v>
      </c>
      <c r="B282" s="11" t="str">
        <f>"2521306"</f>
        <v>2521306</v>
      </c>
      <c r="C282" s="12">
        <v>85</v>
      </c>
      <c r="D282" s="10"/>
    </row>
    <row r="283" ht="22" customHeight="1" spans="1:4">
      <c r="A283" s="4">
        <v>52</v>
      </c>
      <c r="B283" s="11" t="str">
        <f>"2521303"</f>
        <v>2521303</v>
      </c>
      <c r="C283" s="12">
        <v>84</v>
      </c>
      <c r="D283" s="9"/>
    </row>
    <row r="284" ht="22" customHeight="1" spans="1:4">
      <c r="A284" s="4">
        <v>52</v>
      </c>
      <c r="B284" s="11" t="str">
        <f>"2521314"</f>
        <v>2521314</v>
      </c>
      <c r="C284" s="12">
        <v>84</v>
      </c>
      <c r="D284" s="9"/>
    </row>
    <row r="285" ht="22" customHeight="1" spans="1:4">
      <c r="A285" s="4">
        <v>52</v>
      </c>
      <c r="B285" s="11" t="str">
        <f>"2521307"</f>
        <v>2521307</v>
      </c>
      <c r="C285" s="12">
        <v>82</v>
      </c>
      <c r="D285" s="9"/>
    </row>
    <row r="286" ht="22" customHeight="1" spans="1:4">
      <c r="A286" s="4">
        <v>52</v>
      </c>
      <c r="B286" s="11" t="str">
        <f>"2520339"</f>
        <v>2520339</v>
      </c>
      <c r="C286" s="12">
        <v>80</v>
      </c>
      <c r="D286" s="9"/>
    </row>
    <row r="287" ht="22" customHeight="1" spans="1:4">
      <c r="A287" s="4">
        <v>52</v>
      </c>
      <c r="B287" s="11" t="str">
        <f>"2521312"</f>
        <v>2521312</v>
      </c>
      <c r="C287" s="12">
        <v>79</v>
      </c>
      <c r="D287" s="9"/>
    </row>
    <row r="288" ht="22" customHeight="1" spans="1:4">
      <c r="A288" s="4">
        <v>52</v>
      </c>
      <c r="B288" s="11" t="str">
        <f>"2520338"</f>
        <v>2520338</v>
      </c>
      <c r="C288" s="12">
        <v>78</v>
      </c>
      <c r="D288" s="9"/>
    </row>
    <row r="289" ht="22" customHeight="1" spans="1:4">
      <c r="A289" s="4">
        <v>52</v>
      </c>
      <c r="B289" s="11" t="str">
        <f>"2521310"</f>
        <v>2521310</v>
      </c>
      <c r="C289" s="12">
        <v>75</v>
      </c>
      <c r="D289" s="9"/>
    </row>
    <row r="290" ht="22" customHeight="1" spans="1:4">
      <c r="A290" s="4">
        <v>52</v>
      </c>
      <c r="B290" s="11" t="str">
        <f>"2520340"</f>
        <v>2520340</v>
      </c>
      <c r="C290" s="12">
        <v>73</v>
      </c>
      <c r="D290" s="9"/>
    </row>
    <row r="291" ht="22" customHeight="1" spans="1:4">
      <c r="A291" s="4">
        <v>52</v>
      </c>
      <c r="B291" s="11" t="str">
        <f>"2521313"</f>
        <v>2521313</v>
      </c>
      <c r="C291" s="12">
        <v>72</v>
      </c>
      <c r="D291" s="9"/>
    </row>
    <row r="292" ht="22" customHeight="1" spans="1:4">
      <c r="A292" s="4">
        <v>52</v>
      </c>
      <c r="B292" s="11" t="str">
        <f>"2521301"</f>
        <v>2521301</v>
      </c>
      <c r="C292" s="12">
        <v>66</v>
      </c>
      <c r="D292" s="9"/>
    </row>
    <row r="293" ht="22" customHeight="1" spans="1:4">
      <c r="A293" s="4">
        <v>52</v>
      </c>
      <c r="B293" s="11" t="str">
        <f>"2520334"</f>
        <v>2520334</v>
      </c>
      <c r="C293" s="9" t="s">
        <v>48</v>
      </c>
      <c r="D293" s="9"/>
    </row>
    <row r="294" ht="22" customHeight="1" spans="1:4">
      <c r="A294" s="4">
        <v>52</v>
      </c>
      <c r="B294" s="11" t="str">
        <f>"2520335"</f>
        <v>2520335</v>
      </c>
      <c r="C294" s="9" t="s">
        <v>48</v>
      </c>
      <c r="D294" s="9"/>
    </row>
    <row r="295" ht="22" customHeight="1" spans="1:4">
      <c r="A295" s="4">
        <v>52</v>
      </c>
      <c r="B295" s="11" t="str">
        <f>"2520336"</f>
        <v>2520336</v>
      </c>
      <c r="C295" s="9" t="s">
        <v>48</v>
      </c>
      <c r="D295" s="9"/>
    </row>
    <row r="296" ht="22" customHeight="1" spans="1:4">
      <c r="A296" s="4">
        <v>52</v>
      </c>
      <c r="B296" s="11" t="str">
        <f>"2521302"</f>
        <v>2521302</v>
      </c>
      <c r="C296" s="9" t="s">
        <v>48</v>
      </c>
      <c r="D296" s="9"/>
    </row>
    <row r="297" ht="22" customHeight="1" spans="1:4">
      <c r="A297" s="4">
        <v>52</v>
      </c>
      <c r="B297" s="11" t="str">
        <f>"2521304"</f>
        <v>2521304</v>
      </c>
      <c r="C297" s="9" t="s">
        <v>48</v>
      </c>
      <c r="D297" s="9"/>
    </row>
    <row r="298" ht="22" customHeight="1" spans="1:4">
      <c r="A298" s="4">
        <v>52</v>
      </c>
      <c r="B298" s="11" t="str">
        <f>"2521305"</f>
        <v>2521305</v>
      </c>
      <c r="C298" s="9" t="s">
        <v>48</v>
      </c>
      <c r="D298" s="9"/>
    </row>
    <row r="299" ht="22" customHeight="1" spans="1:4">
      <c r="A299" s="4">
        <v>52</v>
      </c>
      <c r="B299" s="11" t="str">
        <f>"2521308"</f>
        <v>2521308</v>
      </c>
      <c r="C299" s="9" t="s">
        <v>48</v>
      </c>
      <c r="D299" s="9"/>
    </row>
    <row r="300" ht="22" customHeight="1" spans="1:4">
      <c r="A300" s="4">
        <v>52</v>
      </c>
      <c r="B300" s="11" t="str">
        <f>"2521311"</f>
        <v>2521311</v>
      </c>
      <c r="C300" s="9" t="s">
        <v>48</v>
      </c>
      <c r="D300" s="9"/>
    </row>
    <row r="301" ht="22" customHeight="1" spans="1:4">
      <c r="A301" s="4">
        <v>53</v>
      </c>
      <c r="B301" s="11" t="str">
        <f>"2531342"</f>
        <v>2531342</v>
      </c>
      <c r="C301" s="12">
        <v>79</v>
      </c>
      <c r="D301" s="10" t="s">
        <v>8</v>
      </c>
    </row>
    <row r="302" ht="22" customHeight="1" spans="1:4">
      <c r="A302" s="4">
        <v>53</v>
      </c>
      <c r="B302" s="11" t="str">
        <f>"2531341"</f>
        <v>2531341</v>
      </c>
      <c r="C302" s="12">
        <v>75</v>
      </c>
      <c r="D302" s="10" t="s">
        <v>8</v>
      </c>
    </row>
    <row r="303" ht="22" customHeight="1" spans="1:4">
      <c r="A303" s="4">
        <v>53</v>
      </c>
      <c r="B303" s="11" t="str">
        <f>"2531326"</f>
        <v>2531326</v>
      </c>
      <c r="C303" s="12">
        <v>74</v>
      </c>
      <c r="D303" s="10" t="s">
        <v>8</v>
      </c>
    </row>
    <row r="304" ht="22" customHeight="1" spans="1:4">
      <c r="A304" s="4">
        <v>53</v>
      </c>
      <c r="B304" s="11" t="str">
        <f>"2531340"</f>
        <v>2531340</v>
      </c>
      <c r="C304" s="12">
        <v>74</v>
      </c>
      <c r="D304" s="9" t="s">
        <v>8</v>
      </c>
    </row>
    <row r="305" ht="22" customHeight="1" spans="1:4">
      <c r="A305" s="4">
        <v>53</v>
      </c>
      <c r="B305" s="11" t="str">
        <f>"2531345"</f>
        <v>2531345</v>
      </c>
      <c r="C305" s="12">
        <v>73</v>
      </c>
      <c r="D305" s="9"/>
    </row>
    <row r="306" ht="22" customHeight="1" spans="1:4">
      <c r="A306" s="4">
        <v>53</v>
      </c>
      <c r="B306" s="11" t="str">
        <f>"2531324"</f>
        <v>2531324</v>
      </c>
      <c r="C306" s="12">
        <v>71</v>
      </c>
      <c r="D306" s="9"/>
    </row>
    <row r="307" ht="22" customHeight="1" spans="1:4">
      <c r="A307" s="4">
        <v>53</v>
      </c>
      <c r="B307" s="11" t="str">
        <f>"2531347"</f>
        <v>2531347</v>
      </c>
      <c r="C307" s="12">
        <v>71</v>
      </c>
      <c r="D307" s="9"/>
    </row>
    <row r="308" ht="22" customHeight="1" spans="1:4">
      <c r="A308" s="4">
        <v>53</v>
      </c>
      <c r="B308" s="11" t="str">
        <f>"2531344"</f>
        <v>2531344</v>
      </c>
      <c r="C308" s="12">
        <v>69</v>
      </c>
      <c r="D308" s="9"/>
    </row>
    <row r="309" ht="22" customHeight="1" spans="1:4">
      <c r="A309" s="4">
        <v>53</v>
      </c>
      <c r="B309" s="11" t="str">
        <f>"2531333"</f>
        <v>2531333</v>
      </c>
      <c r="C309" s="12">
        <v>61</v>
      </c>
      <c r="D309" s="9"/>
    </row>
    <row r="310" ht="22" customHeight="1" spans="1:4">
      <c r="A310" s="4">
        <v>53</v>
      </c>
      <c r="B310" s="11" t="str">
        <f>"2531316"</f>
        <v>2531316</v>
      </c>
      <c r="C310" s="9" t="s">
        <v>48</v>
      </c>
      <c r="D310" s="9"/>
    </row>
    <row r="311" ht="22" customHeight="1" spans="1:4">
      <c r="A311" s="4">
        <v>53</v>
      </c>
      <c r="B311" s="11" t="str">
        <f>"2531317"</f>
        <v>2531317</v>
      </c>
      <c r="C311" s="9" t="s">
        <v>48</v>
      </c>
      <c r="D311" s="9"/>
    </row>
    <row r="312" ht="22" customHeight="1" spans="1:4">
      <c r="A312" s="4">
        <v>53</v>
      </c>
      <c r="B312" s="11" t="str">
        <f>"2531318"</f>
        <v>2531318</v>
      </c>
      <c r="C312" s="9" t="s">
        <v>48</v>
      </c>
      <c r="D312" s="9"/>
    </row>
    <row r="313" ht="22" customHeight="1" spans="1:4">
      <c r="A313" s="4">
        <v>53</v>
      </c>
      <c r="B313" s="11" t="str">
        <f>"2531319"</f>
        <v>2531319</v>
      </c>
      <c r="C313" s="9" t="s">
        <v>48</v>
      </c>
      <c r="D313" s="9"/>
    </row>
    <row r="314" ht="22" customHeight="1" spans="1:4">
      <c r="A314" s="4">
        <v>53</v>
      </c>
      <c r="B314" s="11" t="str">
        <f>"2531320"</f>
        <v>2531320</v>
      </c>
      <c r="C314" s="9" t="s">
        <v>48</v>
      </c>
      <c r="D314" s="9"/>
    </row>
    <row r="315" ht="22" customHeight="1" spans="1:4">
      <c r="A315" s="4">
        <v>53</v>
      </c>
      <c r="B315" s="11" t="str">
        <f>"2531321"</f>
        <v>2531321</v>
      </c>
      <c r="C315" s="9" t="s">
        <v>48</v>
      </c>
      <c r="D315" s="9"/>
    </row>
    <row r="316" ht="22" customHeight="1" spans="1:4">
      <c r="A316" s="4">
        <v>53</v>
      </c>
      <c r="B316" s="11" t="str">
        <f>"2531322"</f>
        <v>2531322</v>
      </c>
      <c r="C316" s="9" t="s">
        <v>48</v>
      </c>
      <c r="D316" s="9"/>
    </row>
    <row r="317" ht="22" customHeight="1" spans="1:4">
      <c r="A317" s="4">
        <v>53</v>
      </c>
      <c r="B317" s="11" t="str">
        <f>"2531323"</f>
        <v>2531323</v>
      </c>
      <c r="C317" s="9" t="s">
        <v>48</v>
      </c>
      <c r="D317" s="9"/>
    </row>
    <row r="318" ht="22" customHeight="1" spans="1:4">
      <c r="A318" s="4">
        <v>53</v>
      </c>
      <c r="B318" s="11" t="str">
        <f>"2531325"</f>
        <v>2531325</v>
      </c>
      <c r="C318" s="9" t="s">
        <v>48</v>
      </c>
      <c r="D318" s="9"/>
    </row>
    <row r="319" ht="22" customHeight="1" spans="1:4">
      <c r="A319" s="4">
        <v>53</v>
      </c>
      <c r="B319" s="11" t="str">
        <f>"2531327"</f>
        <v>2531327</v>
      </c>
      <c r="C319" s="9" t="s">
        <v>48</v>
      </c>
      <c r="D319" s="9"/>
    </row>
    <row r="320" ht="22" customHeight="1" spans="1:4">
      <c r="A320" s="4">
        <v>53</v>
      </c>
      <c r="B320" s="11" t="str">
        <f>"2531328"</f>
        <v>2531328</v>
      </c>
      <c r="C320" s="9" t="s">
        <v>48</v>
      </c>
      <c r="D320" s="9"/>
    </row>
    <row r="321" ht="22" customHeight="1" spans="1:4">
      <c r="A321" s="4">
        <v>53</v>
      </c>
      <c r="B321" s="11" t="str">
        <f>"2531329"</f>
        <v>2531329</v>
      </c>
      <c r="C321" s="9" t="s">
        <v>48</v>
      </c>
      <c r="D321" s="9"/>
    </row>
    <row r="322" ht="22" customHeight="1" spans="1:4">
      <c r="A322" s="4">
        <v>53</v>
      </c>
      <c r="B322" s="11" t="str">
        <f>"2531330"</f>
        <v>2531330</v>
      </c>
      <c r="C322" s="9" t="s">
        <v>48</v>
      </c>
      <c r="D322" s="9"/>
    </row>
    <row r="323" ht="22" customHeight="1" spans="1:4">
      <c r="A323" s="4">
        <v>53</v>
      </c>
      <c r="B323" s="11" t="str">
        <f>"2531331"</f>
        <v>2531331</v>
      </c>
      <c r="C323" s="9" t="s">
        <v>48</v>
      </c>
      <c r="D323" s="9"/>
    </row>
    <row r="324" ht="22" customHeight="1" spans="1:4">
      <c r="A324" s="4">
        <v>53</v>
      </c>
      <c r="B324" s="11" t="str">
        <f>"2531332"</f>
        <v>2531332</v>
      </c>
      <c r="C324" s="9" t="s">
        <v>48</v>
      </c>
      <c r="D324" s="9"/>
    </row>
    <row r="325" ht="22" customHeight="1" spans="1:4">
      <c r="A325" s="4">
        <v>53</v>
      </c>
      <c r="B325" s="11" t="str">
        <f>"2531334"</f>
        <v>2531334</v>
      </c>
      <c r="C325" s="9" t="s">
        <v>48</v>
      </c>
      <c r="D325" s="9"/>
    </row>
    <row r="326" ht="22" customHeight="1" spans="1:4">
      <c r="A326" s="4">
        <v>53</v>
      </c>
      <c r="B326" s="11" t="str">
        <f>"2531335"</f>
        <v>2531335</v>
      </c>
      <c r="C326" s="9" t="s">
        <v>48</v>
      </c>
      <c r="D326" s="9"/>
    </row>
    <row r="327" ht="22" customHeight="1" spans="1:4">
      <c r="A327" s="4">
        <v>53</v>
      </c>
      <c r="B327" s="11" t="str">
        <f>"2531336"</f>
        <v>2531336</v>
      </c>
      <c r="C327" s="9" t="s">
        <v>48</v>
      </c>
      <c r="D327" s="9"/>
    </row>
    <row r="328" ht="22" customHeight="1" spans="1:4">
      <c r="A328" s="4">
        <v>53</v>
      </c>
      <c r="B328" s="11" t="str">
        <f>"2531337"</f>
        <v>2531337</v>
      </c>
      <c r="C328" s="9" t="s">
        <v>48</v>
      </c>
      <c r="D328" s="9"/>
    </row>
    <row r="329" ht="22" customHeight="1" spans="1:4">
      <c r="A329" s="4">
        <v>53</v>
      </c>
      <c r="B329" s="11" t="str">
        <f>"2531338"</f>
        <v>2531338</v>
      </c>
      <c r="C329" s="9" t="s">
        <v>48</v>
      </c>
      <c r="D329" s="9"/>
    </row>
    <row r="330" ht="22" customHeight="1" spans="1:4">
      <c r="A330" s="4">
        <v>53</v>
      </c>
      <c r="B330" s="11" t="str">
        <f>"2531339"</f>
        <v>2531339</v>
      </c>
      <c r="C330" s="9" t="s">
        <v>48</v>
      </c>
      <c r="D330" s="9"/>
    </row>
    <row r="331" ht="22" customHeight="1" spans="1:4">
      <c r="A331" s="4">
        <v>53</v>
      </c>
      <c r="B331" s="11" t="str">
        <f>"2531343"</f>
        <v>2531343</v>
      </c>
      <c r="C331" s="9" t="s">
        <v>48</v>
      </c>
      <c r="D331" s="9"/>
    </row>
    <row r="332" ht="22" customHeight="1" spans="1:4">
      <c r="A332" s="4">
        <v>53</v>
      </c>
      <c r="B332" s="11" t="str">
        <f>"2531346"</f>
        <v>2531346</v>
      </c>
      <c r="C332" s="9" t="s">
        <v>48</v>
      </c>
      <c r="D332" s="9"/>
    </row>
    <row r="333" ht="22" customHeight="1" spans="1:4">
      <c r="A333" s="4">
        <v>53</v>
      </c>
      <c r="B333" s="11" t="str">
        <f>"2531348"</f>
        <v>2531348</v>
      </c>
      <c r="C333" s="9" t="s">
        <v>48</v>
      </c>
      <c r="D333" s="9"/>
    </row>
    <row r="334" ht="22" customHeight="1" spans="1:4">
      <c r="A334" s="4">
        <v>53</v>
      </c>
      <c r="B334" s="11" t="str">
        <f>"2531349"</f>
        <v>2531349</v>
      </c>
      <c r="C334" s="9" t="s">
        <v>48</v>
      </c>
      <c r="D334" s="9"/>
    </row>
    <row r="335" ht="22" customHeight="1" spans="1:4">
      <c r="A335" s="4">
        <v>53</v>
      </c>
      <c r="B335" s="11" t="str">
        <f>"2531350"</f>
        <v>2531350</v>
      </c>
      <c r="C335" s="9" t="s">
        <v>48</v>
      </c>
      <c r="D335" s="9"/>
    </row>
    <row r="336" ht="22" customHeight="1" spans="1:4">
      <c r="A336" s="4">
        <v>54</v>
      </c>
      <c r="B336" s="11" t="str">
        <f>"2540601"</f>
        <v>2540601</v>
      </c>
      <c r="C336" s="12">
        <v>91</v>
      </c>
      <c r="D336" s="9" t="s">
        <v>8</v>
      </c>
    </row>
    <row r="337" ht="22" customHeight="1" spans="1:4">
      <c r="A337" s="4">
        <v>54</v>
      </c>
      <c r="B337" s="11" t="str">
        <f>"2540622"</f>
        <v>2540622</v>
      </c>
      <c r="C337" s="12">
        <v>76</v>
      </c>
      <c r="D337" s="9" t="s">
        <v>8</v>
      </c>
    </row>
    <row r="338" ht="22" customHeight="1" spans="1:4">
      <c r="A338" s="4">
        <v>54</v>
      </c>
      <c r="B338" s="11" t="str">
        <f>"2540620"</f>
        <v>2540620</v>
      </c>
      <c r="C338" s="12">
        <v>72</v>
      </c>
      <c r="D338" s="9" t="s">
        <v>8</v>
      </c>
    </row>
    <row r="339" ht="22" customHeight="1" spans="1:4">
      <c r="A339" s="4">
        <v>54</v>
      </c>
      <c r="B339" s="11" t="str">
        <f>"2540628"</f>
        <v>2540628</v>
      </c>
      <c r="C339" s="12">
        <v>70</v>
      </c>
      <c r="D339" s="9" t="s">
        <v>8</v>
      </c>
    </row>
    <row r="340" ht="22" customHeight="1" spans="1:4">
      <c r="A340" s="4">
        <v>54</v>
      </c>
      <c r="B340" s="11" t="str">
        <f>"2540626"</f>
        <v>2540626</v>
      </c>
      <c r="C340" s="12">
        <v>69</v>
      </c>
      <c r="D340" s="9" t="s">
        <v>8</v>
      </c>
    </row>
    <row r="341" ht="22" customHeight="1" spans="1:4">
      <c r="A341" s="4">
        <v>54</v>
      </c>
      <c r="B341" s="11" t="str">
        <f>"2540439"</f>
        <v>2540439</v>
      </c>
      <c r="C341" s="12">
        <v>68</v>
      </c>
      <c r="D341" s="9" t="s">
        <v>8</v>
      </c>
    </row>
    <row r="342" ht="22" customHeight="1" spans="1:4">
      <c r="A342" s="4">
        <v>54</v>
      </c>
      <c r="B342" s="11" t="str">
        <f>"2540516"</f>
        <v>2540516</v>
      </c>
      <c r="C342" s="12">
        <v>68</v>
      </c>
      <c r="D342" s="9" t="s">
        <v>8</v>
      </c>
    </row>
    <row r="343" ht="22" customHeight="1" spans="1:4">
      <c r="A343" s="4">
        <v>54</v>
      </c>
      <c r="B343" s="11" t="str">
        <f>"2540603"</f>
        <v>2540603</v>
      </c>
      <c r="C343" s="12">
        <v>66</v>
      </c>
      <c r="D343" s="9" t="s">
        <v>8</v>
      </c>
    </row>
    <row r="344" ht="22" customHeight="1" spans="1:4">
      <c r="A344" s="4">
        <v>54</v>
      </c>
      <c r="B344" s="11" t="str">
        <f>"2540621"</f>
        <v>2540621</v>
      </c>
      <c r="C344" s="12">
        <v>66</v>
      </c>
      <c r="D344" s="9" t="s">
        <v>8</v>
      </c>
    </row>
    <row r="345" ht="22" customHeight="1" spans="1:4">
      <c r="A345" s="4">
        <v>54</v>
      </c>
      <c r="B345" s="11" t="str">
        <f>"2540616"</f>
        <v>2540616</v>
      </c>
      <c r="C345" s="12">
        <v>65</v>
      </c>
      <c r="D345" s="9"/>
    </row>
    <row r="346" ht="22" customHeight="1" spans="1:4">
      <c r="A346" s="4">
        <v>54</v>
      </c>
      <c r="B346" s="11" t="str">
        <f>"2540530"</f>
        <v>2540530</v>
      </c>
      <c r="C346" s="12">
        <v>64</v>
      </c>
      <c r="D346" s="9"/>
    </row>
    <row r="347" ht="22" customHeight="1" spans="1:4">
      <c r="A347" s="4">
        <v>54</v>
      </c>
      <c r="B347" s="11" t="str">
        <f>"2540437"</f>
        <v>2540437</v>
      </c>
      <c r="C347" s="12">
        <v>63</v>
      </c>
      <c r="D347" s="9"/>
    </row>
    <row r="348" ht="22" customHeight="1" spans="1:4">
      <c r="A348" s="4">
        <v>54</v>
      </c>
      <c r="B348" s="11" t="str">
        <f>"2540504"</f>
        <v>2540504</v>
      </c>
      <c r="C348" s="12">
        <v>63</v>
      </c>
      <c r="D348" s="9"/>
    </row>
    <row r="349" ht="22" customHeight="1" spans="1:4">
      <c r="A349" s="4">
        <v>54</v>
      </c>
      <c r="B349" s="11" t="str">
        <f>"2540512"</f>
        <v>2540512</v>
      </c>
      <c r="C349" s="12">
        <v>63</v>
      </c>
      <c r="D349" s="9"/>
    </row>
    <row r="350" ht="22" customHeight="1" spans="1:4">
      <c r="A350" s="4">
        <v>54</v>
      </c>
      <c r="B350" s="11" t="str">
        <f>"2540633"</f>
        <v>2540633</v>
      </c>
      <c r="C350" s="12">
        <v>63</v>
      </c>
      <c r="D350" s="9"/>
    </row>
    <row r="351" ht="22" customHeight="1" spans="1:4">
      <c r="A351" s="4">
        <v>54</v>
      </c>
      <c r="B351" s="11" t="str">
        <f>"2540429"</f>
        <v>2540429</v>
      </c>
      <c r="C351" s="12">
        <v>61</v>
      </c>
      <c r="D351" s="9"/>
    </row>
    <row r="352" ht="22" customHeight="1" spans="1:4">
      <c r="A352" s="4">
        <v>54</v>
      </c>
      <c r="B352" s="11" t="str">
        <f>"2540440"</f>
        <v>2540440</v>
      </c>
      <c r="C352" s="12">
        <v>61</v>
      </c>
      <c r="D352" s="9"/>
    </row>
    <row r="353" ht="22" customHeight="1" spans="1:4">
      <c r="A353" s="4">
        <v>54</v>
      </c>
      <c r="B353" s="11" t="str">
        <f>"2540522"</f>
        <v>2540522</v>
      </c>
      <c r="C353" s="12">
        <v>61</v>
      </c>
      <c r="D353" s="9"/>
    </row>
    <row r="354" ht="22" customHeight="1" spans="1:4">
      <c r="A354" s="4">
        <v>54</v>
      </c>
      <c r="B354" s="11" t="str">
        <f>"2540605"</f>
        <v>2540605</v>
      </c>
      <c r="C354" s="12">
        <v>61</v>
      </c>
      <c r="D354" s="9"/>
    </row>
    <row r="355" ht="22" customHeight="1" spans="1:4">
      <c r="A355" s="4">
        <v>54</v>
      </c>
      <c r="B355" s="11" t="str">
        <f>"2540611"</f>
        <v>2540611</v>
      </c>
      <c r="C355" s="12">
        <v>61</v>
      </c>
      <c r="D355" s="9"/>
    </row>
    <row r="356" ht="22" customHeight="1" spans="1:4">
      <c r="A356" s="4">
        <v>54</v>
      </c>
      <c r="B356" s="11" t="str">
        <f>"2540629"</f>
        <v>2540629</v>
      </c>
      <c r="C356" s="12">
        <v>61</v>
      </c>
      <c r="D356" s="9"/>
    </row>
    <row r="357" ht="22" customHeight="1" spans="1:4">
      <c r="A357" s="4">
        <v>54</v>
      </c>
      <c r="B357" s="11" t="str">
        <f>"2540613"</f>
        <v>2540613</v>
      </c>
      <c r="C357" s="12">
        <v>60</v>
      </c>
      <c r="D357" s="9"/>
    </row>
    <row r="358" ht="22" customHeight="1" spans="1:4">
      <c r="A358" s="4">
        <v>54</v>
      </c>
      <c r="B358" s="11" t="str">
        <f>"2540434"</f>
        <v>2540434</v>
      </c>
      <c r="C358" s="12">
        <v>59</v>
      </c>
      <c r="D358" s="9"/>
    </row>
    <row r="359" ht="22" customHeight="1" spans="1:4">
      <c r="A359" s="4">
        <v>54</v>
      </c>
      <c r="B359" s="11" t="str">
        <f>"2540511"</f>
        <v>2540511</v>
      </c>
      <c r="C359" s="12">
        <v>59</v>
      </c>
      <c r="D359" s="9"/>
    </row>
    <row r="360" ht="22" customHeight="1" spans="1:4">
      <c r="A360" s="4">
        <v>54</v>
      </c>
      <c r="B360" s="11" t="str">
        <f>"2540615"</f>
        <v>2540615</v>
      </c>
      <c r="C360" s="12">
        <v>59</v>
      </c>
      <c r="D360" s="9"/>
    </row>
    <row r="361" ht="22" customHeight="1" spans="1:4">
      <c r="A361" s="4">
        <v>54</v>
      </c>
      <c r="B361" s="11" t="str">
        <f>"2540624"</f>
        <v>2540624</v>
      </c>
      <c r="C361" s="12">
        <v>59</v>
      </c>
      <c r="D361" s="9"/>
    </row>
    <row r="362" ht="22" customHeight="1" spans="1:4">
      <c r="A362" s="4">
        <v>54</v>
      </c>
      <c r="B362" s="11" t="str">
        <f>"2540510"</f>
        <v>2540510</v>
      </c>
      <c r="C362" s="12">
        <v>58</v>
      </c>
      <c r="D362" s="9"/>
    </row>
    <row r="363" ht="22" customHeight="1" spans="1:4">
      <c r="A363" s="4">
        <v>54</v>
      </c>
      <c r="B363" s="11" t="str">
        <f>"2540513"</f>
        <v>2540513</v>
      </c>
      <c r="C363" s="12">
        <v>58</v>
      </c>
      <c r="D363" s="9"/>
    </row>
    <row r="364" ht="22" customHeight="1" spans="1:4">
      <c r="A364" s="4">
        <v>54</v>
      </c>
      <c r="B364" s="11" t="str">
        <f>"2540537"</f>
        <v>2540537</v>
      </c>
      <c r="C364" s="12">
        <v>58</v>
      </c>
      <c r="D364" s="9"/>
    </row>
    <row r="365" ht="22" customHeight="1" spans="1:4">
      <c r="A365" s="4">
        <v>54</v>
      </c>
      <c r="B365" s="11" t="str">
        <f>"2540625"</f>
        <v>2540625</v>
      </c>
      <c r="C365" s="12">
        <v>58</v>
      </c>
      <c r="D365" s="9"/>
    </row>
    <row r="366" ht="22" customHeight="1" spans="1:4">
      <c r="A366" s="4">
        <v>54</v>
      </c>
      <c r="B366" s="11" t="str">
        <f>"2540627"</f>
        <v>2540627</v>
      </c>
      <c r="C366" s="12">
        <v>58</v>
      </c>
      <c r="D366" s="9"/>
    </row>
    <row r="367" ht="22" customHeight="1" spans="1:4">
      <c r="A367" s="4">
        <v>54</v>
      </c>
      <c r="B367" s="11" t="str">
        <f>"2540632"</f>
        <v>2540632</v>
      </c>
      <c r="C367" s="12">
        <v>58</v>
      </c>
      <c r="D367" s="9"/>
    </row>
    <row r="368" ht="22" customHeight="1" spans="1:4">
      <c r="A368" s="4">
        <v>54</v>
      </c>
      <c r="B368" s="11" t="str">
        <f>"2540538"</f>
        <v>2540538</v>
      </c>
      <c r="C368" s="12">
        <v>57</v>
      </c>
      <c r="D368" s="9"/>
    </row>
    <row r="369" ht="22" customHeight="1" spans="1:4">
      <c r="A369" s="4">
        <v>54</v>
      </c>
      <c r="B369" s="11" t="str">
        <f>"2540607"</f>
        <v>2540607</v>
      </c>
      <c r="C369" s="12">
        <v>57</v>
      </c>
      <c r="D369" s="9"/>
    </row>
    <row r="370" ht="22" customHeight="1" spans="1:4">
      <c r="A370" s="4">
        <v>54</v>
      </c>
      <c r="B370" s="11" t="str">
        <f>"2540631"</f>
        <v>2540631</v>
      </c>
      <c r="C370" s="12">
        <v>57</v>
      </c>
      <c r="D370" s="9"/>
    </row>
    <row r="371" ht="22" customHeight="1" spans="1:4">
      <c r="A371" s="4">
        <v>54</v>
      </c>
      <c r="B371" s="11" t="str">
        <f>"2540519"</f>
        <v>2540519</v>
      </c>
      <c r="C371" s="12">
        <v>56</v>
      </c>
      <c r="D371" s="9"/>
    </row>
    <row r="372" ht="22" customHeight="1" spans="1:4">
      <c r="A372" s="4">
        <v>54</v>
      </c>
      <c r="B372" s="11" t="str">
        <f>"2540520"</f>
        <v>2540520</v>
      </c>
      <c r="C372" s="12">
        <v>56</v>
      </c>
      <c r="D372" s="9"/>
    </row>
    <row r="373" ht="22" customHeight="1" spans="1:4">
      <c r="A373" s="4">
        <v>54</v>
      </c>
      <c r="B373" s="11" t="str">
        <f>"2540529"</f>
        <v>2540529</v>
      </c>
      <c r="C373" s="12">
        <v>56</v>
      </c>
      <c r="D373" s="9"/>
    </row>
    <row r="374" ht="22" customHeight="1" spans="1:4">
      <c r="A374" s="4">
        <v>54</v>
      </c>
      <c r="B374" s="11" t="str">
        <f>"2540536"</f>
        <v>2540536</v>
      </c>
      <c r="C374" s="12">
        <v>56</v>
      </c>
      <c r="D374" s="9"/>
    </row>
    <row r="375" ht="22" customHeight="1" spans="1:4">
      <c r="A375" s="4">
        <v>54</v>
      </c>
      <c r="B375" s="11" t="str">
        <f>"2540610"</f>
        <v>2540610</v>
      </c>
      <c r="C375" s="12">
        <v>56</v>
      </c>
      <c r="D375" s="9"/>
    </row>
    <row r="376" ht="22" customHeight="1" spans="1:4">
      <c r="A376" s="4">
        <v>54</v>
      </c>
      <c r="B376" s="11" t="str">
        <f>"2540618"</f>
        <v>2540618</v>
      </c>
      <c r="C376" s="12">
        <v>56</v>
      </c>
      <c r="D376" s="9"/>
    </row>
    <row r="377" ht="22" customHeight="1" spans="1:4">
      <c r="A377" s="4">
        <v>54</v>
      </c>
      <c r="B377" s="11" t="str">
        <f>"2540436"</f>
        <v>2540436</v>
      </c>
      <c r="C377" s="12">
        <v>55</v>
      </c>
      <c r="D377" s="9"/>
    </row>
    <row r="378" ht="22" customHeight="1" spans="1:4">
      <c r="A378" s="4">
        <v>54</v>
      </c>
      <c r="B378" s="11" t="str">
        <f>"2540508"</f>
        <v>2540508</v>
      </c>
      <c r="C378" s="12">
        <v>54</v>
      </c>
      <c r="D378" s="9"/>
    </row>
    <row r="379" ht="22" customHeight="1" spans="1:4">
      <c r="A379" s="4">
        <v>54</v>
      </c>
      <c r="B379" s="11" t="str">
        <f>"2540614"</f>
        <v>2540614</v>
      </c>
      <c r="C379" s="12">
        <v>54</v>
      </c>
      <c r="D379" s="9"/>
    </row>
    <row r="380" ht="22" customHeight="1" spans="1:4">
      <c r="A380" s="4">
        <v>54</v>
      </c>
      <c r="B380" s="11" t="str">
        <f>"2540617"</f>
        <v>2540617</v>
      </c>
      <c r="C380" s="12">
        <v>54</v>
      </c>
      <c r="D380" s="9"/>
    </row>
    <row r="381" ht="22" customHeight="1" spans="1:4">
      <c r="A381" s="4">
        <v>54</v>
      </c>
      <c r="B381" s="11" t="str">
        <f>"2540432"</f>
        <v>2540432</v>
      </c>
      <c r="C381" s="12">
        <v>53</v>
      </c>
      <c r="D381" s="9"/>
    </row>
    <row r="382" ht="22" customHeight="1" spans="1:4">
      <c r="A382" s="4">
        <v>54</v>
      </c>
      <c r="B382" s="11" t="str">
        <f>"2540435"</f>
        <v>2540435</v>
      </c>
      <c r="C382" s="12">
        <v>53</v>
      </c>
      <c r="D382" s="9"/>
    </row>
    <row r="383" ht="22" customHeight="1" spans="1:4">
      <c r="A383" s="4">
        <v>54</v>
      </c>
      <c r="B383" s="11" t="str">
        <f>"2540526"</f>
        <v>2540526</v>
      </c>
      <c r="C383" s="12">
        <v>53</v>
      </c>
      <c r="D383" s="9"/>
    </row>
    <row r="384" ht="22" customHeight="1" spans="1:4">
      <c r="A384" s="4">
        <v>54</v>
      </c>
      <c r="B384" s="11" t="str">
        <f>"2540539"</f>
        <v>2540539</v>
      </c>
      <c r="C384" s="12">
        <v>53</v>
      </c>
      <c r="D384" s="9"/>
    </row>
    <row r="385" ht="22" customHeight="1" spans="1:4">
      <c r="A385" s="4">
        <v>54</v>
      </c>
      <c r="B385" s="11" t="str">
        <f>"2540428"</f>
        <v>2540428</v>
      </c>
      <c r="C385" s="12">
        <v>52</v>
      </c>
      <c r="D385" s="9"/>
    </row>
    <row r="386" ht="22" customHeight="1" spans="1:4">
      <c r="A386" s="4">
        <v>54</v>
      </c>
      <c r="B386" s="11" t="str">
        <f>"2540506"</f>
        <v>2540506</v>
      </c>
      <c r="C386" s="12">
        <v>52</v>
      </c>
      <c r="D386" s="9"/>
    </row>
    <row r="387" ht="22" customHeight="1" spans="1:4">
      <c r="A387" s="4">
        <v>54</v>
      </c>
      <c r="B387" s="11" t="str">
        <f>"2540524"</f>
        <v>2540524</v>
      </c>
      <c r="C387" s="12">
        <v>52</v>
      </c>
      <c r="D387" s="9"/>
    </row>
    <row r="388" ht="22" customHeight="1" spans="1:4">
      <c r="A388" s="4">
        <v>54</v>
      </c>
      <c r="B388" s="11" t="str">
        <f>"2540535"</f>
        <v>2540535</v>
      </c>
      <c r="C388" s="12">
        <v>52</v>
      </c>
      <c r="D388" s="9"/>
    </row>
    <row r="389" ht="22" customHeight="1" spans="1:4">
      <c r="A389" s="4">
        <v>54</v>
      </c>
      <c r="B389" s="11" t="str">
        <f>"2540623"</f>
        <v>2540623</v>
      </c>
      <c r="C389" s="12">
        <v>51</v>
      </c>
      <c r="D389" s="9"/>
    </row>
    <row r="390" ht="22" customHeight="1" spans="1:4">
      <c r="A390" s="4">
        <v>54</v>
      </c>
      <c r="B390" s="11" t="str">
        <f>"2540501"</f>
        <v>2540501</v>
      </c>
      <c r="C390" s="12">
        <v>50</v>
      </c>
      <c r="D390" s="9"/>
    </row>
    <row r="391" ht="22" customHeight="1" spans="1:4">
      <c r="A391" s="4">
        <v>54</v>
      </c>
      <c r="B391" s="11" t="str">
        <f>"2540502"</f>
        <v>2540502</v>
      </c>
      <c r="C391" s="12">
        <v>50</v>
      </c>
      <c r="D391" s="9"/>
    </row>
    <row r="392" ht="22" customHeight="1" spans="1:4">
      <c r="A392" s="4">
        <v>54</v>
      </c>
      <c r="B392" s="11" t="str">
        <f>"2540527"</f>
        <v>2540527</v>
      </c>
      <c r="C392" s="12">
        <v>50</v>
      </c>
      <c r="D392" s="9"/>
    </row>
    <row r="393" ht="22" customHeight="1" spans="1:4">
      <c r="A393" s="4">
        <v>54</v>
      </c>
      <c r="B393" s="11" t="str">
        <f>"2540540"</f>
        <v>2540540</v>
      </c>
      <c r="C393" s="12">
        <v>50</v>
      </c>
      <c r="D393" s="9"/>
    </row>
    <row r="394" ht="22" customHeight="1" spans="1:4">
      <c r="A394" s="4">
        <v>54</v>
      </c>
      <c r="B394" s="11" t="str">
        <f>"2540427"</f>
        <v>2540427</v>
      </c>
      <c r="C394" s="12">
        <v>49</v>
      </c>
      <c r="D394" s="9"/>
    </row>
    <row r="395" ht="22" customHeight="1" spans="1:4">
      <c r="A395" s="4">
        <v>54</v>
      </c>
      <c r="B395" s="11" t="str">
        <f>"2540505"</f>
        <v>2540505</v>
      </c>
      <c r="C395" s="12">
        <v>49</v>
      </c>
      <c r="D395" s="9"/>
    </row>
    <row r="396" ht="22" customHeight="1" spans="1:4">
      <c r="A396" s="4">
        <v>54</v>
      </c>
      <c r="B396" s="11" t="str">
        <f>"2540533"</f>
        <v>2540533</v>
      </c>
      <c r="C396" s="12">
        <v>49</v>
      </c>
      <c r="D396" s="9"/>
    </row>
    <row r="397" ht="22" customHeight="1" spans="1:4">
      <c r="A397" s="4">
        <v>54</v>
      </c>
      <c r="B397" s="11" t="str">
        <f>"2540425"</f>
        <v>2540425</v>
      </c>
      <c r="C397" s="12">
        <v>48</v>
      </c>
      <c r="D397" s="9"/>
    </row>
    <row r="398" ht="22" customHeight="1" spans="1:4">
      <c r="A398" s="4">
        <v>54</v>
      </c>
      <c r="B398" s="11" t="str">
        <f>"2540509"</f>
        <v>2540509</v>
      </c>
      <c r="C398" s="12">
        <v>48</v>
      </c>
      <c r="D398" s="9"/>
    </row>
    <row r="399" ht="22" customHeight="1" spans="1:4">
      <c r="A399" s="4">
        <v>54</v>
      </c>
      <c r="B399" s="11" t="str">
        <f>"2540514"</f>
        <v>2540514</v>
      </c>
      <c r="C399" s="12">
        <v>48</v>
      </c>
      <c r="D399" s="9"/>
    </row>
    <row r="400" ht="22" customHeight="1" spans="1:4">
      <c r="A400" s="4">
        <v>54</v>
      </c>
      <c r="B400" s="11" t="str">
        <f>"2540630"</f>
        <v>2540630</v>
      </c>
      <c r="C400" s="12">
        <v>47</v>
      </c>
      <c r="D400" s="9"/>
    </row>
    <row r="401" ht="22" customHeight="1" spans="1:4">
      <c r="A401" s="4">
        <v>54</v>
      </c>
      <c r="B401" s="11" t="str">
        <f>"2540525"</f>
        <v>2540525</v>
      </c>
      <c r="C401" s="12">
        <v>46</v>
      </c>
      <c r="D401" s="9"/>
    </row>
    <row r="402" ht="22" customHeight="1" spans="1:4">
      <c r="A402" s="4">
        <v>54</v>
      </c>
      <c r="B402" s="11" t="str">
        <f>"2540507"</f>
        <v>2540507</v>
      </c>
      <c r="C402" s="12">
        <v>45</v>
      </c>
      <c r="D402" s="9"/>
    </row>
    <row r="403" ht="22" customHeight="1" spans="1:4">
      <c r="A403" s="4">
        <v>54</v>
      </c>
      <c r="B403" s="11" t="str">
        <f>"2540531"</f>
        <v>2540531</v>
      </c>
      <c r="C403" s="12">
        <v>45</v>
      </c>
      <c r="D403" s="9"/>
    </row>
    <row r="404" ht="22" customHeight="1" spans="1:4">
      <c r="A404" s="4">
        <v>54</v>
      </c>
      <c r="B404" s="11" t="str">
        <f>"2540606"</f>
        <v>2540606</v>
      </c>
      <c r="C404" s="12">
        <v>45</v>
      </c>
      <c r="D404" s="9"/>
    </row>
    <row r="405" ht="22" customHeight="1" spans="1:4">
      <c r="A405" s="4">
        <v>54</v>
      </c>
      <c r="B405" s="11" t="str">
        <f>"2540532"</f>
        <v>2540532</v>
      </c>
      <c r="C405" s="12">
        <v>44</v>
      </c>
      <c r="D405" s="9"/>
    </row>
    <row r="406" ht="22" customHeight="1" spans="1:4">
      <c r="A406" s="4">
        <v>54</v>
      </c>
      <c r="B406" s="11" t="str">
        <f>"2540608"</f>
        <v>2540608</v>
      </c>
      <c r="C406" s="12">
        <v>43</v>
      </c>
      <c r="D406" s="9"/>
    </row>
    <row r="407" ht="22" customHeight="1" spans="1:4">
      <c r="A407" s="4">
        <v>54</v>
      </c>
      <c r="B407" s="11" t="str">
        <f>"2540426"</f>
        <v>2540426</v>
      </c>
      <c r="C407" s="9" t="s">
        <v>48</v>
      </c>
      <c r="D407" s="9"/>
    </row>
    <row r="408" ht="22" customHeight="1" spans="1:4">
      <c r="A408" s="4">
        <v>54</v>
      </c>
      <c r="B408" s="11" t="str">
        <f>"2540430"</f>
        <v>2540430</v>
      </c>
      <c r="C408" s="9" t="s">
        <v>48</v>
      </c>
      <c r="D408" s="9"/>
    </row>
    <row r="409" ht="22" customHeight="1" spans="1:4">
      <c r="A409" s="4">
        <v>54</v>
      </c>
      <c r="B409" s="11" t="str">
        <f>"2540431"</f>
        <v>2540431</v>
      </c>
      <c r="C409" s="9" t="s">
        <v>48</v>
      </c>
      <c r="D409" s="9"/>
    </row>
    <row r="410" ht="22" customHeight="1" spans="1:4">
      <c r="A410" s="4">
        <v>54</v>
      </c>
      <c r="B410" s="11" t="str">
        <f>"2540433"</f>
        <v>2540433</v>
      </c>
      <c r="C410" s="9" t="s">
        <v>48</v>
      </c>
      <c r="D410" s="9"/>
    </row>
    <row r="411" ht="22" customHeight="1" spans="1:4">
      <c r="A411" s="4">
        <v>54</v>
      </c>
      <c r="B411" s="11" t="str">
        <f>"2540438"</f>
        <v>2540438</v>
      </c>
      <c r="C411" s="9" t="s">
        <v>48</v>
      </c>
      <c r="D411" s="9"/>
    </row>
    <row r="412" ht="22" customHeight="1" spans="1:4">
      <c r="A412" s="4">
        <v>54</v>
      </c>
      <c r="B412" s="11" t="str">
        <f>"2540503"</f>
        <v>2540503</v>
      </c>
      <c r="C412" s="9" t="s">
        <v>48</v>
      </c>
      <c r="D412" s="9"/>
    </row>
    <row r="413" ht="22" customHeight="1" spans="1:4">
      <c r="A413" s="4">
        <v>54</v>
      </c>
      <c r="B413" s="11" t="str">
        <f>"2540515"</f>
        <v>2540515</v>
      </c>
      <c r="C413" s="9" t="s">
        <v>48</v>
      </c>
      <c r="D413" s="9"/>
    </row>
    <row r="414" ht="22" customHeight="1" spans="1:4">
      <c r="A414" s="4">
        <v>54</v>
      </c>
      <c r="B414" s="11" t="str">
        <f>"2540517"</f>
        <v>2540517</v>
      </c>
      <c r="C414" s="9" t="s">
        <v>48</v>
      </c>
      <c r="D414" s="9"/>
    </row>
    <row r="415" ht="22" customHeight="1" spans="1:4">
      <c r="A415" s="4">
        <v>54</v>
      </c>
      <c r="B415" s="11" t="str">
        <f>"2540518"</f>
        <v>2540518</v>
      </c>
      <c r="C415" s="9" t="s">
        <v>48</v>
      </c>
      <c r="D415" s="9"/>
    </row>
    <row r="416" ht="22" customHeight="1" spans="1:4">
      <c r="A416" s="4">
        <v>54</v>
      </c>
      <c r="B416" s="11" t="str">
        <f>"2540521"</f>
        <v>2540521</v>
      </c>
      <c r="C416" s="9" t="s">
        <v>48</v>
      </c>
      <c r="D416" s="9"/>
    </row>
    <row r="417" ht="22" customHeight="1" spans="1:4">
      <c r="A417" s="4">
        <v>54</v>
      </c>
      <c r="B417" s="11" t="str">
        <f>"2540523"</f>
        <v>2540523</v>
      </c>
      <c r="C417" s="9" t="s">
        <v>48</v>
      </c>
      <c r="D417" s="9"/>
    </row>
    <row r="418" ht="22" customHeight="1" spans="1:4">
      <c r="A418" s="4">
        <v>54</v>
      </c>
      <c r="B418" s="11" t="str">
        <f>"2540528"</f>
        <v>2540528</v>
      </c>
      <c r="C418" s="9" t="s">
        <v>48</v>
      </c>
      <c r="D418" s="9"/>
    </row>
    <row r="419" ht="22" customHeight="1" spans="1:4">
      <c r="A419" s="4">
        <v>54</v>
      </c>
      <c r="B419" s="11" t="str">
        <f>"2540534"</f>
        <v>2540534</v>
      </c>
      <c r="C419" s="9" t="s">
        <v>48</v>
      </c>
      <c r="D419" s="9"/>
    </row>
    <row r="420" ht="22" customHeight="1" spans="1:4">
      <c r="A420" s="4">
        <v>54</v>
      </c>
      <c r="B420" s="11" t="str">
        <f>"2540602"</f>
        <v>2540602</v>
      </c>
      <c r="C420" s="9" t="s">
        <v>48</v>
      </c>
      <c r="D420" s="9"/>
    </row>
    <row r="421" ht="22" customHeight="1" spans="1:4">
      <c r="A421" s="4">
        <v>54</v>
      </c>
      <c r="B421" s="11" t="str">
        <f>"2540604"</f>
        <v>2540604</v>
      </c>
      <c r="C421" s="9" t="s">
        <v>48</v>
      </c>
      <c r="D421" s="9"/>
    </row>
    <row r="422" ht="22" customHeight="1" spans="1:4">
      <c r="A422" s="4">
        <v>54</v>
      </c>
      <c r="B422" s="11" t="str">
        <f>"2540609"</f>
        <v>2540609</v>
      </c>
      <c r="C422" s="9" t="s">
        <v>48</v>
      </c>
      <c r="D422" s="9"/>
    </row>
    <row r="423" ht="22" customHeight="1" spans="1:4">
      <c r="A423" s="4">
        <v>54</v>
      </c>
      <c r="B423" s="11" t="str">
        <f>"2540612"</f>
        <v>2540612</v>
      </c>
      <c r="C423" s="9" t="s">
        <v>48</v>
      </c>
      <c r="D423" s="9"/>
    </row>
    <row r="424" ht="22" customHeight="1" spans="1:4">
      <c r="A424" s="4">
        <v>54</v>
      </c>
      <c r="B424" s="11" t="str">
        <f>"2540619"</f>
        <v>2540619</v>
      </c>
      <c r="C424" s="9" t="s">
        <v>48</v>
      </c>
      <c r="D424" s="9"/>
    </row>
    <row r="425" ht="22" customHeight="1" spans="1:4">
      <c r="A425" s="4">
        <v>54</v>
      </c>
      <c r="B425" s="11" t="str">
        <f>"2540634"</f>
        <v>2540634</v>
      </c>
      <c r="C425" s="9" t="s">
        <v>48</v>
      </c>
      <c r="D425" s="9"/>
    </row>
    <row r="426" ht="22" customHeight="1" spans="1:4">
      <c r="A426" s="4">
        <v>55</v>
      </c>
      <c r="B426" s="11" t="str">
        <f>"2550727"</f>
        <v>2550727</v>
      </c>
      <c r="C426" s="12">
        <v>73</v>
      </c>
      <c r="D426" s="9" t="s">
        <v>8</v>
      </c>
    </row>
    <row r="427" ht="22" customHeight="1" spans="1:4">
      <c r="A427" s="4">
        <v>55</v>
      </c>
      <c r="B427" s="11" t="str">
        <f>"2550724"</f>
        <v>2550724</v>
      </c>
      <c r="C427" s="12">
        <v>69</v>
      </c>
      <c r="D427" s="9" t="s">
        <v>8</v>
      </c>
    </row>
    <row r="428" ht="22" customHeight="1" spans="1:4">
      <c r="A428" s="4">
        <v>55</v>
      </c>
      <c r="B428" s="11" t="str">
        <f>"2550734"</f>
        <v>2550734</v>
      </c>
      <c r="C428" s="12">
        <v>69</v>
      </c>
      <c r="D428" s="9" t="s">
        <v>8</v>
      </c>
    </row>
    <row r="429" ht="22" customHeight="1" spans="1:4">
      <c r="A429" s="4">
        <v>55</v>
      </c>
      <c r="B429" s="11" t="str">
        <f>"2550801"</f>
        <v>2550801</v>
      </c>
      <c r="C429" s="12">
        <v>68</v>
      </c>
      <c r="D429" s="9" t="s">
        <v>8</v>
      </c>
    </row>
    <row r="430" ht="22" customHeight="1" spans="1:4">
      <c r="A430" s="4">
        <v>55</v>
      </c>
      <c r="B430" s="11" t="str">
        <f>"2550638"</f>
        <v>2550638</v>
      </c>
      <c r="C430" s="12">
        <v>66</v>
      </c>
      <c r="D430" s="9" t="s">
        <v>8</v>
      </c>
    </row>
    <row r="431" ht="22" customHeight="1" spans="1:4">
      <c r="A431" s="4">
        <v>55</v>
      </c>
      <c r="B431" s="11" t="str">
        <f>"2550639"</f>
        <v>2550639</v>
      </c>
      <c r="C431" s="12">
        <v>66</v>
      </c>
      <c r="D431" s="9" t="s">
        <v>8</v>
      </c>
    </row>
    <row r="432" ht="22" customHeight="1" spans="1:4">
      <c r="A432" s="4">
        <v>55</v>
      </c>
      <c r="B432" s="11" t="str">
        <f>"2550719"</f>
        <v>2550719</v>
      </c>
      <c r="C432" s="12">
        <v>66</v>
      </c>
      <c r="D432" s="9" t="s">
        <v>8</v>
      </c>
    </row>
    <row r="433" ht="22" customHeight="1" spans="1:4">
      <c r="A433" s="4">
        <v>55</v>
      </c>
      <c r="B433" s="11" t="str">
        <f>"2550726"</f>
        <v>2550726</v>
      </c>
      <c r="C433" s="12">
        <v>66</v>
      </c>
      <c r="D433" s="9" t="s">
        <v>8</v>
      </c>
    </row>
    <row r="434" ht="22" customHeight="1" spans="1:4">
      <c r="A434" s="4">
        <v>55</v>
      </c>
      <c r="B434" s="11" t="str">
        <f>"2550705"</f>
        <v>2550705</v>
      </c>
      <c r="C434" s="12">
        <v>64</v>
      </c>
      <c r="D434" s="9" t="s">
        <v>8</v>
      </c>
    </row>
    <row r="435" ht="22" customHeight="1" spans="1:4">
      <c r="A435" s="4">
        <v>55</v>
      </c>
      <c r="B435" s="11" t="str">
        <f>"2550722"</f>
        <v>2550722</v>
      </c>
      <c r="C435" s="12">
        <v>64</v>
      </c>
      <c r="D435" s="9" t="s">
        <v>8</v>
      </c>
    </row>
    <row r="436" ht="22" customHeight="1" spans="1:4">
      <c r="A436" s="4">
        <v>55</v>
      </c>
      <c r="B436" s="11" t="str">
        <f>"2550637"</f>
        <v>2550637</v>
      </c>
      <c r="C436" s="12">
        <v>63</v>
      </c>
      <c r="D436" s="9"/>
    </row>
    <row r="437" ht="22" customHeight="1" spans="1:4">
      <c r="A437" s="4">
        <v>55</v>
      </c>
      <c r="B437" s="11" t="str">
        <f>"2550729"</f>
        <v>2550729</v>
      </c>
      <c r="C437" s="12">
        <v>63</v>
      </c>
      <c r="D437" s="9"/>
    </row>
    <row r="438" ht="22" customHeight="1" spans="1:4">
      <c r="A438" s="4">
        <v>55</v>
      </c>
      <c r="B438" s="11" t="str">
        <f>"2550702"</f>
        <v>2550702</v>
      </c>
      <c r="C438" s="12">
        <v>62</v>
      </c>
      <c r="D438" s="9"/>
    </row>
    <row r="439" ht="22" customHeight="1" spans="1:4">
      <c r="A439" s="4">
        <v>55</v>
      </c>
      <c r="B439" s="11" t="str">
        <f>"2550736"</f>
        <v>2550736</v>
      </c>
      <c r="C439" s="12">
        <v>61</v>
      </c>
      <c r="D439" s="9"/>
    </row>
    <row r="440" ht="22" customHeight="1" spans="1:4">
      <c r="A440" s="4">
        <v>55</v>
      </c>
      <c r="B440" s="11" t="str">
        <f>"2550716"</f>
        <v>2550716</v>
      </c>
      <c r="C440" s="12">
        <v>60</v>
      </c>
      <c r="D440" s="9"/>
    </row>
    <row r="441" ht="22" customHeight="1" spans="1:4">
      <c r="A441" s="4">
        <v>55</v>
      </c>
      <c r="B441" s="11" t="str">
        <f>"2550735"</f>
        <v>2550735</v>
      </c>
      <c r="C441" s="12">
        <v>60</v>
      </c>
      <c r="D441" s="9"/>
    </row>
    <row r="442" ht="22" customHeight="1" spans="1:4">
      <c r="A442" s="4">
        <v>55</v>
      </c>
      <c r="B442" s="11" t="str">
        <f>"2550802"</f>
        <v>2550802</v>
      </c>
      <c r="C442" s="12">
        <v>60</v>
      </c>
      <c r="D442" s="9"/>
    </row>
    <row r="443" ht="22" customHeight="1" spans="1:4">
      <c r="A443" s="4">
        <v>55</v>
      </c>
      <c r="B443" s="11" t="str">
        <f>"2550636"</f>
        <v>2550636</v>
      </c>
      <c r="C443" s="12">
        <v>58</v>
      </c>
      <c r="D443" s="9"/>
    </row>
    <row r="444" ht="22" customHeight="1" spans="1:4">
      <c r="A444" s="4">
        <v>55</v>
      </c>
      <c r="B444" s="11" t="str">
        <f>"2550731"</f>
        <v>2550731</v>
      </c>
      <c r="C444" s="12">
        <v>58</v>
      </c>
      <c r="D444" s="9"/>
    </row>
    <row r="445" ht="22" customHeight="1" spans="1:4">
      <c r="A445" s="4">
        <v>55</v>
      </c>
      <c r="B445" s="11" t="str">
        <f>"2550807"</f>
        <v>2550807</v>
      </c>
      <c r="C445" s="12">
        <v>58</v>
      </c>
      <c r="D445" s="9"/>
    </row>
    <row r="446" ht="22" customHeight="1" spans="1:4">
      <c r="A446" s="4">
        <v>55</v>
      </c>
      <c r="B446" s="11" t="str">
        <f>"2550640"</f>
        <v>2550640</v>
      </c>
      <c r="C446" s="12">
        <v>57</v>
      </c>
      <c r="D446" s="9"/>
    </row>
    <row r="447" ht="22" customHeight="1" spans="1:4">
      <c r="A447" s="4">
        <v>55</v>
      </c>
      <c r="B447" s="11" t="str">
        <f>"2550704"</f>
        <v>2550704</v>
      </c>
      <c r="C447" s="12">
        <v>57</v>
      </c>
      <c r="D447" s="9"/>
    </row>
    <row r="448" ht="22" customHeight="1" spans="1:4">
      <c r="A448" s="4">
        <v>55</v>
      </c>
      <c r="B448" s="11" t="str">
        <f>"2550709"</f>
        <v>2550709</v>
      </c>
      <c r="C448" s="12">
        <v>57</v>
      </c>
      <c r="D448" s="9"/>
    </row>
    <row r="449" ht="22" customHeight="1" spans="1:4">
      <c r="A449" s="4">
        <v>55</v>
      </c>
      <c r="B449" s="11" t="str">
        <f>"2550728"</f>
        <v>2550728</v>
      </c>
      <c r="C449" s="12">
        <v>57</v>
      </c>
      <c r="D449" s="9"/>
    </row>
    <row r="450" ht="22" customHeight="1" spans="1:4">
      <c r="A450" s="4">
        <v>55</v>
      </c>
      <c r="B450" s="11" t="str">
        <f>"2550803"</f>
        <v>2550803</v>
      </c>
      <c r="C450" s="12">
        <v>57</v>
      </c>
      <c r="D450" s="9"/>
    </row>
    <row r="451" ht="22" customHeight="1" spans="1:4">
      <c r="A451" s="4">
        <v>55</v>
      </c>
      <c r="B451" s="11" t="str">
        <f>"2550740"</f>
        <v>2550740</v>
      </c>
      <c r="C451" s="12">
        <v>56</v>
      </c>
      <c r="D451" s="9"/>
    </row>
    <row r="452" ht="22" customHeight="1" spans="1:4">
      <c r="A452" s="4">
        <v>55</v>
      </c>
      <c r="B452" s="11" t="str">
        <f>"2550739"</f>
        <v>2550739</v>
      </c>
      <c r="C452" s="12">
        <v>55</v>
      </c>
      <c r="D452" s="9"/>
    </row>
    <row r="453" ht="22" customHeight="1" spans="1:4">
      <c r="A453" s="4">
        <v>55</v>
      </c>
      <c r="B453" s="11" t="str">
        <f>"2550806"</f>
        <v>2550806</v>
      </c>
      <c r="C453" s="12">
        <v>55</v>
      </c>
      <c r="D453" s="9"/>
    </row>
    <row r="454" ht="22" customHeight="1" spans="1:4">
      <c r="A454" s="4">
        <v>55</v>
      </c>
      <c r="B454" s="11" t="str">
        <f>"2550713"</f>
        <v>2550713</v>
      </c>
      <c r="C454" s="12">
        <v>52</v>
      </c>
      <c r="D454" s="9"/>
    </row>
    <row r="455" ht="22" customHeight="1" spans="1:4">
      <c r="A455" s="4">
        <v>55</v>
      </c>
      <c r="B455" s="11" t="str">
        <f>"2550720"</f>
        <v>2550720</v>
      </c>
      <c r="C455" s="12">
        <v>52</v>
      </c>
      <c r="D455" s="9"/>
    </row>
    <row r="456" ht="22" customHeight="1" spans="1:4">
      <c r="A456" s="4">
        <v>55</v>
      </c>
      <c r="B456" s="11" t="str">
        <f>"2550723"</f>
        <v>2550723</v>
      </c>
      <c r="C456" s="12">
        <v>52</v>
      </c>
      <c r="D456" s="9"/>
    </row>
    <row r="457" ht="22" customHeight="1" spans="1:4">
      <c r="A457" s="4">
        <v>55</v>
      </c>
      <c r="B457" s="11" t="str">
        <f>"2550715"</f>
        <v>2550715</v>
      </c>
      <c r="C457" s="12">
        <v>51</v>
      </c>
      <c r="D457" s="9"/>
    </row>
    <row r="458" ht="22" customHeight="1" spans="1:4">
      <c r="A458" s="4">
        <v>55</v>
      </c>
      <c r="B458" s="11" t="str">
        <f>"2550725"</f>
        <v>2550725</v>
      </c>
      <c r="C458" s="12">
        <v>50</v>
      </c>
      <c r="D458" s="9"/>
    </row>
    <row r="459" ht="22" customHeight="1" spans="1:4">
      <c r="A459" s="4">
        <v>55</v>
      </c>
      <c r="B459" s="11" t="str">
        <f>"2550721"</f>
        <v>2550721</v>
      </c>
      <c r="C459" s="12">
        <v>49</v>
      </c>
      <c r="D459" s="9"/>
    </row>
    <row r="460" ht="22" customHeight="1" spans="1:4">
      <c r="A460" s="4">
        <v>55</v>
      </c>
      <c r="B460" s="11" t="str">
        <f>"2550732"</f>
        <v>2550732</v>
      </c>
      <c r="C460" s="12">
        <v>49</v>
      </c>
      <c r="D460" s="9"/>
    </row>
    <row r="461" ht="22" customHeight="1" spans="1:4">
      <c r="A461" s="4">
        <v>55</v>
      </c>
      <c r="B461" s="11" t="str">
        <f>"2550718"</f>
        <v>2550718</v>
      </c>
      <c r="C461" s="12">
        <v>42</v>
      </c>
      <c r="D461" s="9"/>
    </row>
    <row r="462" ht="22" customHeight="1" spans="1:4">
      <c r="A462" s="4">
        <v>55</v>
      </c>
      <c r="B462" s="11" t="str">
        <f>"2550730"</f>
        <v>2550730</v>
      </c>
      <c r="C462" s="12">
        <v>42</v>
      </c>
      <c r="D462" s="9"/>
    </row>
    <row r="463" ht="22" customHeight="1" spans="1:4">
      <c r="A463" s="4">
        <v>55</v>
      </c>
      <c r="B463" s="11" t="str">
        <f>"2550635"</f>
        <v>2550635</v>
      </c>
      <c r="C463" s="9" t="s">
        <v>48</v>
      </c>
      <c r="D463" s="9"/>
    </row>
    <row r="464" ht="22" customHeight="1" spans="1:4">
      <c r="A464" s="4">
        <v>55</v>
      </c>
      <c r="B464" s="11" t="str">
        <f>"2550701"</f>
        <v>2550701</v>
      </c>
      <c r="C464" s="9" t="s">
        <v>48</v>
      </c>
      <c r="D464" s="9"/>
    </row>
    <row r="465" ht="22" customHeight="1" spans="1:4">
      <c r="A465" s="4">
        <v>55</v>
      </c>
      <c r="B465" s="11" t="str">
        <f>"2550703"</f>
        <v>2550703</v>
      </c>
      <c r="C465" s="9" t="s">
        <v>48</v>
      </c>
      <c r="D465" s="9"/>
    </row>
    <row r="466" ht="22" customHeight="1" spans="1:4">
      <c r="A466" s="4">
        <v>55</v>
      </c>
      <c r="B466" s="11" t="str">
        <f>"2550706"</f>
        <v>2550706</v>
      </c>
      <c r="C466" s="9" t="s">
        <v>48</v>
      </c>
      <c r="D466" s="9"/>
    </row>
    <row r="467" ht="22" customHeight="1" spans="1:4">
      <c r="A467" s="4">
        <v>55</v>
      </c>
      <c r="B467" s="11" t="str">
        <f>"2550707"</f>
        <v>2550707</v>
      </c>
      <c r="C467" s="9" t="s">
        <v>48</v>
      </c>
      <c r="D467" s="9"/>
    </row>
    <row r="468" ht="22" customHeight="1" spans="1:4">
      <c r="A468" s="4">
        <v>55</v>
      </c>
      <c r="B468" s="11" t="str">
        <f>"2550708"</f>
        <v>2550708</v>
      </c>
      <c r="C468" s="9" t="s">
        <v>48</v>
      </c>
      <c r="D468" s="9"/>
    </row>
    <row r="469" ht="22" customHeight="1" spans="1:4">
      <c r="A469" s="4">
        <v>55</v>
      </c>
      <c r="B469" s="11" t="str">
        <f>"2550710"</f>
        <v>2550710</v>
      </c>
      <c r="C469" s="9" t="s">
        <v>48</v>
      </c>
      <c r="D469" s="9"/>
    </row>
    <row r="470" ht="22" customHeight="1" spans="1:4">
      <c r="A470" s="4">
        <v>55</v>
      </c>
      <c r="B470" s="11" t="str">
        <f>"2550711"</f>
        <v>2550711</v>
      </c>
      <c r="C470" s="9" t="s">
        <v>48</v>
      </c>
      <c r="D470" s="9"/>
    </row>
    <row r="471" ht="22" customHeight="1" spans="1:4">
      <c r="A471" s="4">
        <v>55</v>
      </c>
      <c r="B471" s="11" t="str">
        <f>"2550712"</f>
        <v>2550712</v>
      </c>
      <c r="C471" s="9" t="s">
        <v>48</v>
      </c>
      <c r="D471" s="9"/>
    </row>
    <row r="472" ht="22" customHeight="1" spans="1:4">
      <c r="A472" s="4">
        <v>55</v>
      </c>
      <c r="B472" s="11" t="str">
        <f>"2550714"</f>
        <v>2550714</v>
      </c>
      <c r="C472" s="9" t="s">
        <v>48</v>
      </c>
      <c r="D472" s="9"/>
    </row>
    <row r="473" ht="22" customHeight="1" spans="1:4">
      <c r="A473" s="4">
        <v>55</v>
      </c>
      <c r="B473" s="11" t="str">
        <f>"2550717"</f>
        <v>2550717</v>
      </c>
      <c r="C473" s="9" t="s">
        <v>48</v>
      </c>
      <c r="D473" s="9"/>
    </row>
    <row r="474" ht="22" customHeight="1" spans="1:4">
      <c r="A474" s="4">
        <v>55</v>
      </c>
      <c r="B474" s="11" t="str">
        <f>"2550733"</f>
        <v>2550733</v>
      </c>
      <c r="C474" s="9" t="s">
        <v>48</v>
      </c>
      <c r="D474" s="9"/>
    </row>
    <row r="475" ht="22" customHeight="1" spans="1:4">
      <c r="A475" s="4">
        <v>55</v>
      </c>
      <c r="B475" s="11" t="str">
        <f>"2550737"</f>
        <v>2550737</v>
      </c>
      <c r="C475" s="9" t="s">
        <v>48</v>
      </c>
      <c r="D475" s="9"/>
    </row>
    <row r="476" ht="22" customHeight="1" spans="1:4">
      <c r="A476" s="4">
        <v>55</v>
      </c>
      <c r="B476" s="11" t="str">
        <f>"2550738"</f>
        <v>2550738</v>
      </c>
      <c r="C476" s="9" t="s">
        <v>48</v>
      </c>
      <c r="D476" s="9"/>
    </row>
    <row r="477" ht="22" customHeight="1" spans="1:4">
      <c r="A477" s="4">
        <v>55</v>
      </c>
      <c r="B477" s="11" t="str">
        <f>"2550804"</f>
        <v>2550804</v>
      </c>
      <c r="C477" s="9" t="s">
        <v>48</v>
      </c>
      <c r="D477" s="9"/>
    </row>
    <row r="478" ht="22" customHeight="1" spans="1:4">
      <c r="A478" s="4">
        <v>55</v>
      </c>
      <c r="B478" s="11" t="str">
        <f>"2550805"</f>
        <v>2550805</v>
      </c>
      <c r="C478" s="9" t="s">
        <v>48</v>
      </c>
      <c r="D478" s="9"/>
    </row>
    <row r="479" ht="22" customHeight="1" spans="1:4">
      <c r="A479" s="4">
        <v>56</v>
      </c>
      <c r="B479" s="11" t="str">
        <f>"2560812"</f>
        <v>2560812</v>
      </c>
      <c r="C479" s="12">
        <v>84</v>
      </c>
      <c r="D479" s="9" t="s">
        <v>8</v>
      </c>
    </row>
    <row r="480" ht="22" customHeight="1" spans="1:4">
      <c r="A480" s="4">
        <v>56</v>
      </c>
      <c r="B480" s="11" t="str">
        <f>"2560813"</f>
        <v>2560813</v>
      </c>
      <c r="C480" s="12">
        <v>58</v>
      </c>
      <c r="D480" s="9"/>
    </row>
    <row r="481" ht="22" customHeight="1" spans="1:4">
      <c r="A481" s="4">
        <v>56</v>
      </c>
      <c r="B481" s="11" t="str">
        <f>"2560808"</f>
        <v>2560808</v>
      </c>
      <c r="C481" s="12">
        <v>47</v>
      </c>
      <c r="D481" s="9"/>
    </row>
    <row r="482" ht="22" customHeight="1" spans="1:4">
      <c r="A482" s="4">
        <v>56</v>
      </c>
      <c r="B482" s="11" t="str">
        <f>"2560809"</f>
        <v>2560809</v>
      </c>
      <c r="C482" s="9" t="s">
        <v>48</v>
      </c>
      <c r="D482" s="9"/>
    </row>
    <row r="483" ht="22" customHeight="1" spans="1:4">
      <c r="A483" s="4">
        <v>56</v>
      </c>
      <c r="B483" s="11" t="str">
        <f>"2560810"</f>
        <v>2560810</v>
      </c>
      <c r="C483" s="9" t="s">
        <v>48</v>
      </c>
      <c r="D483" s="9"/>
    </row>
    <row r="484" ht="22" customHeight="1" spans="1:4">
      <c r="A484" s="4">
        <v>56</v>
      </c>
      <c r="B484" s="11" t="str">
        <f>"2560811"</f>
        <v>2560811</v>
      </c>
      <c r="C484" s="9" t="s">
        <v>48</v>
      </c>
      <c r="D484" s="9"/>
    </row>
    <row r="485" ht="22" customHeight="1" spans="1:4">
      <c r="A485" s="4">
        <v>56</v>
      </c>
      <c r="B485" s="11" t="str">
        <f>"2560814"</f>
        <v>2560814</v>
      </c>
      <c r="C485" s="9" t="s">
        <v>48</v>
      </c>
      <c r="D485" s="9"/>
    </row>
    <row r="486" ht="22" customHeight="1" spans="1:4">
      <c r="A486" s="4">
        <v>56</v>
      </c>
      <c r="B486" s="11" t="str">
        <f>"2560815"</f>
        <v>2560815</v>
      </c>
      <c r="C486" s="9" t="s">
        <v>48</v>
      </c>
      <c r="D486" s="9"/>
    </row>
    <row r="487" ht="22" customHeight="1" spans="1:4">
      <c r="A487" s="4">
        <v>57</v>
      </c>
      <c r="B487" s="11" t="str">
        <f>"2570906"</f>
        <v>2570906</v>
      </c>
      <c r="C487" s="12">
        <v>79</v>
      </c>
      <c r="D487" s="9" t="s">
        <v>8</v>
      </c>
    </row>
    <row r="488" ht="22" customHeight="1" spans="1:4">
      <c r="A488" s="4">
        <v>57</v>
      </c>
      <c r="B488" s="11" t="str">
        <f>"2570917"</f>
        <v>2570917</v>
      </c>
      <c r="C488" s="12">
        <v>69</v>
      </c>
      <c r="D488" s="9" t="s">
        <v>8</v>
      </c>
    </row>
    <row r="489" ht="22" customHeight="1" spans="1:4">
      <c r="A489" s="4">
        <v>57</v>
      </c>
      <c r="B489" s="11" t="str">
        <f>"2570925"</f>
        <v>2570925</v>
      </c>
      <c r="C489" s="12">
        <v>69</v>
      </c>
      <c r="D489" s="9" t="s">
        <v>8</v>
      </c>
    </row>
    <row r="490" ht="22" customHeight="1" spans="1:4">
      <c r="A490" s="4">
        <v>57</v>
      </c>
      <c r="B490" s="11" t="str">
        <f>"2570817"</f>
        <v>2570817</v>
      </c>
      <c r="C490" s="12">
        <v>68</v>
      </c>
      <c r="D490" s="9" t="s">
        <v>8</v>
      </c>
    </row>
    <row r="491" ht="22" customHeight="1" spans="1:4">
      <c r="A491" s="4">
        <v>57</v>
      </c>
      <c r="B491" s="11" t="str">
        <f>"2570920"</f>
        <v>2570920</v>
      </c>
      <c r="C491" s="12">
        <v>68</v>
      </c>
      <c r="D491" s="9" t="s">
        <v>8</v>
      </c>
    </row>
    <row r="492" ht="22" customHeight="1" spans="1:4">
      <c r="A492" s="4">
        <v>57</v>
      </c>
      <c r="B492" s="11" t="str">
        <f>"2570913"</f>
        <v>2570913</v>
      </c>
      <c r="C492" s="12">
        <v>67</v>
      </c>
      <c r="D492" s="9" t="s">
        <v>8</v>
      </c>
    </row>
    <row r="493" ht="22" customHeight="1" spans="1:4">
      <c r="A493" s="4">
        <v>57</v>
      </c>
      <c r="B493" s="11" t="str">
        <f>"2571012"</f>
        <v>2571012</v>
      </c>
      <c r="C493" s="12">
        <v>65</v>
      </c>
      <c r="D493" s="9"/>
    </row>
    <row r="494" ht="22" customHeight="1" spans="1:4">
      <c r="A494" s="4">
        <v>57</v>
      </c>
      <c r="B494" s="11" t="str">
        <f>"2570827"</f>
        <v>2570827</v>
      </c>
      <c r="C494" s="12">
        <v>64</v>
      </c>
      <c r="D494" s="9"/>
    </row>
    <row r="495" ht="22" customHeight="1" spans="1:4">
      <c r="A495" s="4">
        <v>57</v>
      </c>
      <c r="B495" s="11" t="str">
        <f>"2570919"</f>
        <v>2570919</v>
      </c>
      <c r="C495" s="12">
        <v>64</v>
      </c>
      <c r="D495" s="9"/>
    </row>
    <row r="496" ht="22" customHeight="1" spans="1:4">
      <c r="A496" s="4">
        <v>57</v>
      </c>
      <c r="B496" s="11" t="str">
        <f>"2570831"</f>
        <v>2570831</v>
      </c>
      <c r="C496" s="12">
        <v>63</v>
      </c>
      <c r="D496" s="9"/>
    </row>
    <row r="497" ht="22" customHeight="1" spans="1:4">
      <c r="A497" s="4">
        <v>57</v>
      </c>
      <c r="B497" s="11" t="str">
        <f>"2570933"</f>
        <v>2570933</v>
      </c>
      <c r="C497" s="12">
        <v>61</v>
      </c>
      <c r="D497" s="9"/>
    </row>
    <row r="498" ht="22" customHeight="1" spans="1:4">
      <c r="A498" s="4">
        <v>57</v>
      </c>
      <c r="B498" s="11" t="str">
        <f>"2570936"</f>
        <v>2570936</v>
      </c>
      <c r="C498" s="12">
        <v>61</v>
      </c>
      <c r="D498" s="9"/>
    </row>
    <row r="499" ht="22" customHeight="1" spans="1:4">
      <c r="A499" s="4">
        <v>57</v>
      </c>
      <c r="B499" s="11" t="str">
        <f>"2570922"</f>
        <v>2570922</v>
      </c>
      <c r="C499" s="12">
        <v>60</v>
      </c>
      <c r="D499" s="9"/>
    </row>
    <row r="500" ht="22" customHeight="1" spans="1:4">
      <c r="A500" s="4">
        <v>57</v>
      </c>
      <c r="B500" s="11" t="str">
        <f>"2571029"</f>
        <v>2571029</v>
      </c>
      <c r="C500" s="12">
        <v>60</v>
      </c>
      <c r="D500" s="9"/>
    </row>
    <row r="501" ht="22" customHeight="1" spans="1:4">
      <c r="A501" s="4">
        <v>57</v>
      </c>
      <c r="B501" s="11" t="str">
        <f>"2571031"</f>
        <v>2571031</v>
      </c>
      <c r="C501" s="12">
        <v>60</v>
      </c>
      <c r="D501" s="9"/>
    </row>
    <row r="502" ht="22" customHeight="1" spans="1:4">
      <c r="A502" s="4">
        <v>57</v>
      </c>
      <c r="B502" s="11" t="str">
        <f>"2570929"</f>
        <v>2570929</v>
      </c>
      <c r="C502" s="12">
        <v>59</v>
      </c>
      <c r="D502" s="9"/>
    </row>
    <row r="503" ht="22" customHeight="1" spans="1:4">
      <c r="A503" s="4">
        <v>57</v>
      </c>
      <c r="B503" s="11" t="str">
        <f>"2570937"</f>
        <v>2570937</v>
      </c>
      <c r="C503" s="12">
        <v>59</v>
      </c>
      <c r="D503" s="9"/>
    </row>
    <row r="504" ht="22" customHeight="1" spans="1:4">
      <c r="A504" s="4">
        <v>57</v>
      </c>
      <c r="B504" s="11" t="str">
        <f>"2570905"</f>
        <v>2570905</v>
      </c>
      <c r="C504" s="12">
        <v>58</v>
      </c>
      <c r="D504" s="9"/>
    </row>
    <row r="505" ht="22" customHeight="1" spans="1:4">
      <c r="A505" s="4">
        <v>57</v>
      </c>
      <c r="B505" s="11" t="str">
        <f>"2570911"</f>
        <v>2570911</v>
      </c>
      <c r="C505" s="12">
        <v>57</v>
      </c>
      <c r="D505" s="9"/>
    </row>
    <row r="506" ht="22" customHeight="1" spans="1:4">
      <c r="A506" s="4">
        <v>57</v>
      </c>
      <c r="B506" s="11" t="str">
        <f>"2570824"</f>
        <v>2570824</v>
      </c>
      <c r="C506" s="12">
        <v>56</v>
      </c>
      <c r="D506" s="9"/>
    </row>
    <row r="507" ht="22" customHeight="1" spans="1:4">
      <c r="A507" s="4">
        <v>57</v>
      </c>
      <c r="B507" s="11" t="str">
        <f>"2570924"</f>
        <v>2570924</v>
      </c>
      <c r="C507" s="12">
        <v>56</v>
      </c>
      <c r="D507" s="9"/>
    </row>
    <row r="508" ht="22" customHeight="1" spans="1:4">
      <c r="A508" s="4">
        <v>57</v>
      </c>
      <c r="B508" s="11" t="str">
        <f>"2571015"</f>
        <v>2571015</v>
      </c>
      <c r="C508" s="12">
        <v>56</v>
      </c>
      <c r="D508" s="9"/>
    </row>
    <row r="509" ht="22" customHeight="1" spans="1:4">
      <c r="A509" s="4">
        <v>57</v>
      </c>
      <c r="B509" s="11" t="str">
        <f>"2570816"</f>
        <v>2570816</v>
      </c>
      <c r="C509" s="12">
        <v>55</v>
      </c>
      <c r="D509" s="9"/>
    </row>
    <row r="510" ht="22" customHeight="1" spans="1:4">
      <c r="A510" s="4">
        <v>57</v>
      </c>
      <c r="B510" s="11" t="str">
        <f>"2571005"</f>
        <v>2571005</v>
      </c>
      <c r="C510" s="12">
        <v>55</v>
      </c>
      <c r="D510" s="9"/>
    </row>
    <row r="511" ht="22" customHeight="1" spans="1:4">
      <c r="A511" s="4">
        <v>57</v>
      </c>
      <c r="B511" s="11" t="str">
        <f>"2571039"</f>
        <v>2571039</v>
      </c>
      <c r="C511" s="12">
        <v>55</v>
      </c>
      <c r="D511" s="9"/>
    </row>
    <row r="512" ht="22" customHeight="1" spans="1:4">
      <c r="A512" s="4">
        <v>57</v>
      </c>
      <c r="B512" s="11" t="str">
        <f>"2570818"</f>
        <v>2570818</v>
      </c>
      <c r="C512" s="12">
        <v>54</v>
      </c>
      <c r="D512" s="9"/>
    </row>
    <row r="513" ht="22" customHeight="1" spans="1:4">
      <c r="A513" s="4">
        <v>57</v>
      </c>
      <c r="B513" s="11" t="str">
        <f>"2570839"</f>
        <v>2570839</v>
      </c>
      <c r="C513" s="12">
        <v>54</v>
      </c>
      <c r="D513" s="9"/>
    </row>
    <row r="514" ht="22" customHeight="1" spans="1:4">
      <c r="A514" s="4">
        <v>57</v>
      </c>
      <c r="B514" s="11" t="str">
        <f>"2570907"</f>
        <v>2570907</v>
      </c>
      <c r="C514" s="12">
        <v>54</v>
      </c>
      <c r="D514" s="9"/>
    </row>
    <row r="515" ht="22" customHeight="1" spans="1:4">
      <c r="A515" s="4">
        <v>57</v>
      </c>
      <c r="B515" s="11" t="str">
        <f>"2570916"</f>
        <v>2570916</v>
      </c>
      <c r="C515" s="12">
        <v>54</v>
      </c>
      <c r="D515" s="9"/>
    </row>
    <row r="516" ht="22" customHeight="1" spans="1:4">
      <c r="A516" s="4">
        <v>57</v>
      </c>
      <c r="B516" s="11" t="str">
        <f>"2571035"</f>
        <v>2571035</v>
      </c>
      <c r="C516" s="12">
        <v>54</v>
      </c>
      <c r="D516" s="9"/>
    </row>
    <row r="517" ht="22" customHeight="1" spans="1:4">
      <c r="A517" s="4">
        <v>57</v>
      </c>
      <c r="B517" s="11" t="str">
        <f>"2570928"</f>
        <v>2570928</v>
      </c>
      <c r="C517" s="12">
        <v>53</v>
      </c>
      <c r="D517" s="9"/>
    </row>
    <row r="518" ht="22" customHeight="1" spans="1:4">
      <c r="A518" s="4">
        <v>57</v>
      </c>
      <c r="B518" s="11" t="str">
        <f>"2571024"</f>
        <v>2571024</v>
      </c>
      <c r="C518" s="12">
        <v>53</v>
      </c>
      <c r="D518" s="9"/>
    </row>
    <row r="519" ht="22" customHeight="1" spans="1:4">
      <c r="A519" s="4">
        <v>57</v>
      </c>
      <c r="B519" s="11" t="str">
        <f>"2570915"</f>
        <v>2570915</v>
      </c>
      <c r="C519" s="12">
        <v>52</v>
      </c>
      <c r="D519" s="9"/>
    </row>
    <row r="520" ht="22" customHeight="1" spans="1:4">
      <c r="A520" s="4">
        <v>57</v>
      </c>
      <c r="B520" s="11" t="str">
        <f>"2570932"</f>
        <v>2570932</v>
      </c>
      <c r="C520" s="12">
        <v>52</v>
      </c>
      <c r="D520" s="9"/>
    </row>
    <row r="521" ht="22" customHeight="1" spans="1:4">
      <c r="A521" s="4">
        <v>57</v>
      </c>
      <c r="B521" s="11" t="str">
        <f>"2570940"</f>
        <v>2570940</v>
      </c>
      <c r="C521" s="12">
        <v>52</v>
      </c>
      <c r="D521" s="9"/>
    </row>
    <row r="522" ht="22" customHeight="1" spans="1:4">
      <c r="A522" s="4">
        <v>57</v>
      </c>
      <c r="B522" s="11" t="str">
        <f>"2571002"</f>
        <v>2571002</v>
      </c>
      <c r="C522" s="12">
        <v>52</v>
      </c>
      <c r="D522" s="9"/>
    </row>
    <row r="523" ht="22" customHeight="1" spans="1:4">
      <c r="A523" s="4">
        <v>57</v>
      </c>
      <c r="B523" s="11" t="str">
        <f>"2571004"</f>
        <v>2571004</v>
      </c>
      <c r="C523" s="12">
        <v>52</v>
      </c>
      <c r="D523" s="9"/>
    </row>
    <row r="524" ht="22" customHeight="1" spans="1:4">
      <c r="A524" s="4">
        <v>57</v>
      </c>
      <c r="B524" s="11" t="str">
        <f>"2571020"</f>
        <v>2571020</v>
      </c>
      <c r="C524" s="12">
        <v>52</v>
      </c>
      <c r="D524" s="9"/>
    </row>
    <row r="525" ht="22" customHeight="1" spans="1:4">
      <c r="A525" s="4">
        <v>57</v>
      </c>
      <c r="B525" s="11" t="str">
        <f>"2570823"</f>
        <v>2570823</v>
      </c>
      <c r="C525" s="12">
        <v>51</v>
      </c>
      <c r="D525" s="9"/>
    </row>
    <row r="526" ht="22" customHeight="1" spans="1:4">
      <c r="A526" s="4">
        <v>57</v>
      </c>
      <c r="B526" s="11" t="str">
        <f>"2571003"</f>
        <v>2571003</v>
      </c>
      <c r="C526" s="12">
        <v>51</v>
      </c>
      <c r="D526" s="9"/>
    </row>
    <row r="527" ht="22" customHeight="1" spans="1:4">
      <c r="A527" s="4">
        <v>57</v>
      </c>
      <c r="B527" s="11" t="str">
        <f>"2571021"</f>
        <v>2571021</v>
      </c>
      <c r="C527" s="12">
        <v>51</v>
      </c>
      <c r="D527" s="9"/>
    </row>
    <row r="528" ht="22" customHeight="1" spans="1:4">
      <c r="A528" s="4">
        <v>57</v>
      </c>
      <c r="B528" s="11" t="str">
        <f>"2570912"</f>
        <v>2570912</v>
      </c>
      <c r="C528" s="12">
        <v>50</v>
      </c>
      <c r="D528" s="9"/>
    </row>
    <row r="529" ht="22" customHeight="1" spans="1:4">
      <c r="A529" s="4">
        <v>57</v>
      </c>
      <c r="B529" s="11" t="str">
        <f>"2571028"</f>
        <v>2571028</v>
      </c>
      <c r="C529" s="12">
        <v>50</v>
      </c>
      <c r="D529" s="9"/>
    </row>
    <row r="530" ht="22" customHeight="1" spans="1:4">
      <c r="A530" s="4">
        <v>57</v>
      </c>
      <c r="B530" s="11" t="str">
        <f>"2570822"</f>
        <v>2570822</v>
      </c>
      <c r="C530" s="12">
        <v>49</v>
      </c>
      <c r="D530" s="9"/>
    </row>
    <row r="531" ht="22" customHeight="1" spans="1:4">
      <c r="A531" s="4">
        <v>57</v>
      </c>
      <c r="B531" s="11" t="str">
        <f>"2570828"</f>
        <v>2570828</v>
      </c>
      <c r="C531" s="12">
        <v>49</v>
      </c>
      <c r="D531" s="9"/>
    </row>
    <row r="532" ht="22" customHeight="1" spans="1:4">
      <c r="A532" s="4">
        <v>57</v>
      </c>
      <c r="B532" s="11" t="str">
        <f>"2570902"</f>
        <v>2570902</v>
      </c>
      <c r="C532" s="12">
        <v>49</v>
      </c>
      <c r="D532" s="9"/>
    </row>
    <row r="533" ht="22" customHeight="1" spans="1:4">
      <c r="A533" s="4">
        <v>57</v>
      </c>
      <c r="B533" s="11" t="str">
        <f>"2571018"</f>
        <v>2571018</v>
      </c>
      <c r="C533" s="12">
        <v>49</v>
      </c>
      <c r="D533" s="9"/>
    </row>
    <row r="534" ht="22" customHeight="1" spans="1:4">
      <c r="A534" s="4">
        <v>57</v>
      </c>
      <c r="B534" s="11" t="str">
        <f>"2571001"</f>
        <v>2571001</v>
      </c>
      <c r="C534" s="12">
        <v>48</v>
      </c>
      <c r="D534" s="9"/>
    </row>
    <row r="535" ht="22" customHeight="1" spans="1:4">
      <c r="A535" s="4">
        <v>57</v>
      </c>
      <c r="B535" s="11" t="str">
        <f>"2571022"</f>
        <v>2571022</v>
      </c>
      <c r="C535" s="12">
        <v>47</v>
      </c>
      <c r="D535" s="9"/>
    </row>
    <row r="536" ht="22" customHeight="1" spans="1:4">
      <c r="A536" s="4">
        <v>57</v>
      </c>
      <c r="B536" s="11" t="str">
        <f>"2570930"</f>
        <v>2570930</v>
      </c>
      <c r="C536" s="12">
        <v>46</v>
      </c>
      <c r="D536" s="9"/>
    </row>
    <row r="537" ht="22" customHeight="1" spans="1:4">
      <c r="A537" s="4">
        <v>57</v>
      </c>
      <c r="B537" s="11" t="str">
        <f>"2570935"</f>
        <v>2570935</v>
      </c>
      <c r="C537" s="12">
        <v>46</v>
      </c>
      <c r="D537" s="9"/>
    </row>
    <row r="538" ht="22" customHeight="1" spans="1:4">
      <c r="A538" s="4">
        <v>57</v>
      </c>
      <c r="B538" s="11" t="str">
        <f>"2571006"</f>
        <v>2571006</v>
      </c>
      <c r="C538" s="12">
        <v>46</v>
      </c>
      <c r="D538" s="9"/>
    </row>
    <row r="539" ht="22" customHeight="1" spans="1:4">
      <c r="A539" s="4">
        <v>57</v>
      </c>
      <c r="B539" s="11" t="str">
        <f>"2571027"</f>
        <v>2571027</v>
      </c>
      <c r="C539" s="12">
        <v>46</v>
      </c>
      <c r="D539" s="9"/>
    </row>
    <row r="540" ht="22" customHeight="1" spans="1:4">
      <c r="A540" s="4">
        <v>57</v>
      </c>
      <c r="B540" s="11" t="str">
        <f>"2571032"</f>
        <v>2571032</v>
      </c>
      <c r="C540" s="12">
        <v>46</v>
      </c>
      <c r="D540" s="9"/>
    </row>
    <row r="541" ht="22" customHeight="1" spans="1:4">
      <c r="A541" s="4">
        <v>57</v>
      </c>
      <c r="B541" s="11" t="str">
        <f>"2570838"</f>
        <v>2570838</v>
      </c>
      <c r="C541" s="12">
        <v>45</v>
      </c>
      <c r="D541" s="9"/>
    </row>
    <row r="542" ht="22" customHeight="1" spans="1:4">
      <c r="A542" s="4">
        <v>57</v>
      </c>
      <c r="B542" s="11" t="str">
        <f>"2570908"</f>
        <v>2570908</v>
      </c>
      <c r="C542" s="12">
        <v>44</v>
      </c>
      <c r="D542" s="9"/>
    </row>
    <row r="543" ht="22" customHeight="1" spans="1:4">
      <c r="A543" s="4">
        <v>57</v>
      </c>
      <c r="B543" s="11" t="str">
        <f>"2570923"</f>
        <v>2570923</v>
      </c>
      <c r="C543" s="12">
        <v>44</v>
      </c>
      <c r="D543" s="9"/>
    </row>
    <row r="544" ht="22" customHeight="1" spans="1:4">
      <c r="A544" s="4">
        <v>57</v>
      </c>
      <c r="B544" s="11" t="str">
        <f>"2570939"</f>
        <v>2570939</v>
      </c>
      <c r="C544" s="12">
        <v>44</v>
      </c>
      <c r="D544" s="9"/>
    </row>
    <row r="545" ht="22" customHeight="1" spans="1:4">
      <c r="A545" s="4">
        <v>57</v>
      </c>
      <c r="B545" s="11" t="str">
        <f>"2571030"</f>
        <v>2571030</v>
      </c>
      <c r="C545" s="12">
        <v>44</v>
      </c>
      <c r="D545" s="9"/>
    </row>
    <row r="546" ht="22" customHeight="1" spans="1:4">
      <c r="A546" s="4">
        <v>57</v>
      </c>
      <c r="B546" s="11" t="str">
        <f>"2570835"</f>
        <v>2570835</v>
      </c>
      <c r="C546" s="12">
        <v>43</v>
      </c>
      <c r="D546" s="9"/>
    </row>
    <row r="547" ht="22" customHeight="1" spans="1:4">
      <c r="A547" s="4">
        <v>57</v>
      </c>
      <c r="B547" s="11" t="str">
        <f>"2571008"</f>
        <v>2571008</v>
      </c>
      <c r="C547" s="12">
        <v>43</v>
      </c>
      <c r="D547" s="9"/>
    </row>
    <row r="548" ht="22" customHeight="1" spans="1:4">
      <c r="A548" s="4">
        <v>57</v>
      </c>
      <c r="B548" s="11" t="str">
        <f>"2571025"</f>
        <v>2571025</v>
      </c>
      <c r="C548" s="12">
        <v>43</v>
      </c>
      <c r="D548" s="9"/>
    </row>
    <row r="549" ht="22" customHeight="1" spans="1:4">
      <c r="A549" s="4">
        <v>57</v>
      </c>
      <c r="B549" s="11" t="str">
        <f>"2570909"</f>
        <v>2570909</v>
      </c>
      <c r="C549" s="12">
        <v>42</v>
      </c>
      <c r="D549" s="9"/>
    </row>
    <row r="550" ht="22" customHeight="1" spans="1:4">
      <c r="A550" s="4">
        <v>57</v>
      </c>
      <c r="B550" s="11" t="str">
        <f>"2571013"</f>
        <v>2571013</v>
      </c>
      <c r="C550" s="12">
        <v>42</v>
      </c>
      <c r="D550" s="9"/>
    </row>
    <row r="551" ht="22" customHeight="1" spans="1:4">
      <c r="A551" s="4">
        <v>57</v>
      </c>
      <c r="B551" s="11" t="str">
        <f>"2570901"</f>
        <v>2570901</v>
      </c>
      <c r="C551" s="12">
        <v>41</v>
      </c>
      <c r="D551" s="9"/>
    </row>
    <row r="552" ht="22" customHeight="1" spans="1:4">
      <c r="A552" s="4">
        <v>57</v>
      </c>
      <c r="B552" s="11" t="str">
        <f>"2570821"</f>
        <v>2570821</v>
      </c>
      <c r="C552" s="12">
        <v>40</v>
      </c>
      <c r="D552" s="9"/>
    </row>
    <row r="553" ht="22" customHeight="1" spans="1:4">
      <c r="A553" s="4">
        <v>57</v>
      </c>
      <c r="B553" s="11" t="str">
        <f>"2571010"</f>
        <v>2571010</v>
      </c>
      <c r="C553" s="12">
        <v>40</v>
      </c>
      <c r="D553" s="9"/>
    </row>
    <row r="554" ht="22" customHeight="1" spans="1:4">
      <c r="A554" s="4">
        <v>57</v>
      </c>
      <c r="B554" s="11" t="str">
        <f>"2570926"</f>
        <v>2570926</v>
      </c>
      <c r="C554" s="12">
        <v>39</v>
      </c>
      <c r="D554" s="9"/>
    </row>
    <row r="555" ht="22" customHeight="1" spans="1:4">
      <c r="A555" s="4">
        <v>57</v>
      </c>
      <c r="B555" s="11" t="str">
        <f>"2570840"</f>
        <v>2570840</v>
      </c>
      <c r="C555" s="12">
        <v>38</v>
      </c>
      <c r="D555" s="9"/>
    </row>
    <row r="556" ht="22" customHeight="1" spans="1:4">
      <c r="A556" s="4">
        <v>57</v>
      </c>
      <c r="B556" s="11" t="str">
        <f>"2570830"</f>
        <v>2570830</v>
      </c>
      <c r="C556" s="12">
        <v>34</v>
      </c>
      <c r="D556" s="9"/>
    </row>
    <row r="557" ht="22" customHeight="1" spans="1:4">
      <c r="A557" s="4">
        <v>57</v>
      </c>
      <c r="B557" s="11" t="str">
        <f>"2570918"</f>
        <v>2570918</v>
      </c>
      <c r="C557" s="12">
        <v>32</v>
      </c>
      <c r="D557" s="9"/>
    </row>
    <row r="558" ht="22" customHeight="1" spans="1:4">
      <c r="A558" s="4">
        <v>57</v>
      </c>
      <c r="B558" s="11" t="str">
        <f>"2570819"</f>
        <v>2570819</v>
      </c>
      <c r="C558" s="9" t="s">
        <v>48</v>
      </c>
      <c r="D558" s="9"/>
    </row>
    <row r="559" ht="22" customHeight="1" spans="1:4">
      <c r="A559" s="4">
        <v>57</v>
      </c>
      <c r="B559" s="11" t="str">
        <f>"2570820"</f>
        <v>2570820</v>
      </c>
      <c r="C559" s="9" t="s">
        <v>48</v>
      </c>
      <c r="D559" s="9"/>
    </row>
    <row r="560" ht="22" customHeight="1" spans="1:4">
      <c r="A560" s="4">
        <v>57</v>
      </c>
      <c r="B560" s="11" t="str">
        <f>"2570825"</f>
        <v>2570825</v>
      </c>
      <c r="C560" s="9" t="s">
        <v>48</v>
      </c>
      <c r="D560" s="9"/>
    </row>
    <row r="561" ht="22" customHeight="1" spans="1:4">
      <c r="A561" s="4">
        <v>57</v>
      </c>
      <c r="B561" s="11" t="str">
        <f>"2570826"</f>
        <v>2570826</v>
      </c>
      <c r="C561" s="9" t="s">
        <v>48</v>
      </c>
      <c r="D561" s="9"/>
    </row>
    <row r="562" ht="22" customHeight="1" spans="1:4">
      <c r="A562" s="4">
        <v>57</v>
      </c>
      <c r="B562" s="11" t="str">
        <f>"2570829"</f>
        <v>2570829</v>
      </c>
      <c r="C562" s="9" t="s">
        <v>48</v>
      </c>
      <c r="D562" s="9"/>
    </row>
    <row r="563" ht="22" customHeight="1" spans="1:4">
      <c r="A563" s="4">
        <v>57</v>
      </c>
      <c r="B563" s="11" t="str">
        <f>"2570832"</f>
        <v>2570832</v>
      </c>
      <c r="C563" s="9" t="s">
        <v>48</v>
      </c>
      <c r="D563" s="9"/>
    </row>
    <row r="564" ht="22" customHeight="1" spans="1:4">
      <c r="A564" s="4">
        <v>57</v>
      </c>
      <c r="B564" s="11" t="str">
        <f>"2570833"</f>
        <v>2570833</v>
      </c>
      <c r="C564" s="9" t="s">
        <v>48</v>
      </c>
      <c r="D564" s="9"/>
    </row>
    <row r="565" ht="22" customHeight="1" spans="1:4">
      <c r="A565" s="4">
        <v>57</v>
      </c>
      <c r="B565" s="11" t="str">
        <f>"2570834"</f>
        <v>2570834</v>
      </c>
      <c r="C565" s="9" t="s">
        <v>48</v>
      </c>
      <c r="D565" s="9"/>
    </row>
    <row r="566" ht="22" customHeight="1" spans="1:4">
      <c r="A566" s="4">
        <v>57</v>
      </c>
      <c r="B566" s="11" t="str">
        <f>"2570836"</f>
        <v>2570836</v>
      </c>
      <c r="C566" s="9" t="s">
        <v>48</v>
      </c>
      <c r="D566" s="9"/>
    </row>
    <row r="567" ht="22" customHeight="1" spans="1:4">
      <c r="A567" s="4">
        <v>57</v>
      </c>
      <c r="B567" s="11" t="str">
        <f>"2570837"</f>
        <v>2570837</v>
      </c>
      <c r="C567" s="9" t="s">
        <v>48</v>
      </c>
      <c r="D567" s="9"/>
    </row>
    <row r="568" ht="22" customHeight="1" spans="1:4">
      <c r="A568" s="4">
        <v>57</v>
      </c>
      <c r="B568" s="11" t="str">
        <f>"2570903"</f>
        <v>2570903</v>
      </c>
      <c r="C568" s="9" t="s">
        <v>48</v>
      </c>
      <c r="D568" s="9"/>
    </row>
    <row r="569" ht="22" customHeight="1" spans="1:4">
      <c r="A569" s="4">
        <v>57</v>
      </c>
      <c r="B569" s="11" t="str">
        <f>"2570904"</f>
        <v>2570904</v>
      </c>
      <c r="C569" s="9" t="s">
        <v>48</v>
      </c>
      <c r="D569" s="9"/>
    </row>
    <row r="570" ht="22" customHeight="1" spans="1:4">
      <c r="A570" s="4">
        <v>57</v>
      </c>
      <c r="B570" s="11" t="str">
        <f>"2570910"</f>
        <v>2570910</v>
      </c>
      <c r="C570" s="9" t="s">
        <v>48</v>
      </c>
      <c r="D570" s="9"/>
    </row>
    <row r="571" ht="22" customHeight="1" spans="1:4">
      <c r="A571" s="4">
        <v>57</v>
      </c>
      <c r="B571" s="11" t="str">
        <f>"2570914"</f>
        <v>2570914</v>
      </c>
      <c r="C571" s="9" t="s">
        <v>48</v>
      </c>
      <c r="D571" s="9"/>
    </row>
    <row r="572" ht="22" customHeight="1" spans="1:4">
      <c r="A572" s="4">
        <v>57</v>
      </c>
      <c r="B572" s="11" t="str">
        <f>"2570921"</f>
        <v>2570921</v>
      </c>
      <c r="C572" s="9" t="s">
        <v>48</v>
      </c>
      <c r="D572" s="9"/>
    </row>
    <row r="573" ht="22" customHeight="1" spans="1:4">
      <c r="A573" s="4">
        <v>57</v>
      </c>
      <c r="B573" s="11" t="str">
        <f>"2570927"</f>
        <v>2570927</v>
      </c>
      <c r="C573" s="9" t="s">
        <v>48</v>
      </c>
      <c r="D573" s="9"/>
    </row>
    <row r="574" ht="22" customHeight="1" spans="1:4">
      <c r="A574" s="4">
        <v>57</v>
      </c>
      <c r="B574" s="11" t="str">
        <f>"2570931"</f>
        <v>2570931</v>
      </c>
      <c r="C574" s="9" t="s">
        <v>48</v>
      </c>
      <c r="D574" s="9"/>
    </row>
    <row r="575" ht="22" customHeight="1" spans="1:4">
      <c r="A575" s="4">
        <v>57</v>
      </c>
      <c r="B575" s="11" t="str">
        <f>"2570934"</f>
        <v>2570934</v>
      </c>
      <c r="C575" s="9" t="s">
        <v>48</v>
      </c>
      <c r="D575" s="9"/>
    </row>
    <row r="576" ht="22" customHeight="1" spans="1:4">
      <c r="A576" s="4">
        <v>57</v>
      </c>
      <c r="B576" s="11" t="str">
        <f>"2570938"</f>
        <v>2570938</v>
      </c>
      <c r="C576" s="9" t="s">
        <v>48</v>
      </c>
      <c r="D576" s="9"/>
    </row>
    <row r="577" ht="22" customHeight="1" spans="1:4">
      <c r="A577" s="4">
        <v>57</v>
      </c>
      <c r="B577" s="11" t="str">
        <f>"2571007"</f>
        <v>2571007</v>
      </c>
      <c r="C577" s="9" t="s">
        <v>48</v>
      </c>
      <c r="D577" s="9"/>
    </row>
    <row r="578" ht="22" customHeight="1" spans="1:4">
      <c r="A578" s="4">
        <v>57</v>
      </c>
      <c r="B578" s="11" t="str">
        <f>"2571009"</f>
        <v>2571009</v>
      </c>
      <c r="C578" s="9" t="s">
        <v>48</v>
      </c>
      <c r="D578" s="9"/>
    </row>
    <row r="579" ht="22" customHeight="1" spans="1:4">
      <c r="A579" s="4">
        <v>57</v>
      </c>
      <c r="B579" s="11" t="str">
        <f>"2571011"</f>
        <v>2571011</v>
      </c>
      <c r="C579" s="9" t="s">
        <v>48</v>
      </c>
      <c r="D579" s="9"/>
    </row>
    <row r="580" ht="22" customHeight="1" spans="1:4">
      <c r="A580" s="4">
        <v>57</v>
      </c>
      <c r="B580" s="11" t="str">
        <f>"2571014"</f>
        <v>2571014</v>
      </c>
      <c r="C580" s="9" t="s">
        <v>48</v>
      </c>
      <c r="D580" s="9"/>
    </row>
    <row r="581" ht="22" customHeight="1" spans="1:4">
      <c r="A581" s="4">
        <v>57</v>
      </c>
      <c r="B581" s="11" t="str">
        <f>"2571016"</f>
        <v>2571016</v>
      </c>
      <c r="C581" s="9" t="s">
        <v>48</v>
      </c>
      <c r="D581" s="9"/>
    </row>
    <row r="582" ht="22" customHeight="1" spans="1:4">
      <c r="A582" s="4">
        <v>57</v>
      </c>
      <c r="B582" s="11" t="str">
        <f>"2571017"</f>
        <v>2571017</v>
      </c>
      <c r="C582" s="9" t="s">
        <v>48</v>
      </c>
      <c r="D582" s="9"/>
    </row>
    <row r="583" ht="22" customHeight="1" spans="1:4">
      <c r="A583" s="4">
        <v>57</v>
      </c>
      <c r="B583" s="11" t="str">
        <f>"2571019"</f>
        <v>2571019</v>
      </c>
      <c r="C583" s="9" t="s">
        <v>48</v>
      </c>
      <c r="D583" s="9"/>
    </row>
    <row r="584" ht="22" customHeight="1" spans="1:4">
      <c r="A584" s="4">
        <v>57</v>
      </c>
      <c r="B584" s="11" t="str">
        <f>"2571023"</f>
        <v>2571023</v>
      </c>
      <c r="C584" s="9" t="s">
        <v>48</v>
      </c>
      <c r="D584" s="9"/>
    </row>
    <row r="585" ht="22" customHeight="1" spans="1:4">
      <c r="A585" s="4">
        <v>57</v>
      </c>
      <c r="B585" s="11" t="str">
        <f>"2571026"</f>
        <v>2571026</v>
      </c>
      <c r="C585" s="9" t="s">
        <v>48</v>
      </c>
      <c r="D585" s="9"/>
    </row>
    <row r="586" ht="22" customHeight="1" spans="1:4">
      <c r="A586" s="4">
        <v>57</v>
      </c>
      <c r="B586" s="11" t="str">
        <f>"2571033"</f>
        <v>2571033</v>
      </c>
      <c r="C586" s="9" t="s">
        <v>48</v>
      </c>
      <c r="D586" s="9"/>
    </row>
    <row r="587" ht="22" customHeight="1" spans="1:4">
      <c r="A587" s="4">
        <v>57</v>
      </c>
      <c r="B587" s="11" t="str">
        <f>"2571034"</f>
        <v>2571034</v>
      </c>
      <c r="C587" s="9" t="s">
        <v>48</v>
      </c>
      <c r="D587" s="9"/>
    </row>
    <row r="588" ht="22" customHeight="1" spans="1:4">
      <c r="A588" s="4">
        <v>57</v>
      </c>
      <c r="B588" s="11" t="str">
        <f>"2571036"</f>
        <v>2571036</v>
      </c>
      <c r="C588" s="9" t="s">
        <v>48</v>
      </c>
      <c r="D588" s="9"/>
    </row>
    <row r="589" ht="22" customHeight="1" spans="1:4">
      <c r="A589" s="4">
        <v>57</v>
      </c>
      <c r="B589" s="11" t="str">
        <f>"2571037"</f>
        <v>2571037</v>
      </c>
      <c r="C589" s="9" t="s">
        <v>48</v>
      </c>
      <c r="D589" s="9"/>
    </row>
    <row r="590" ht="22" customHeight="1" spans="1:4">
      <c r="A590" s="4">
        <v>57</v>
      </c>
      <c r="B590" s="11" t="str">
        <f>"2571038"</f>
        <v>2571038</v>
      </c>
      <c r="C590" s="9" t="s">
        <v>48</v>
      </c>
      <c r="D590" s="9"/>
    </row>
    <row r="591" ht="22" customHeight="1" spans="1:4">
      <c r="A591" s="4">
        <v>57</v>
      </c>
      <c r="B591" s="11" t="str">
        <f>"2571040"</f>
        <v>2571040</v>
      </c>
      <c r="C591" s="9" t="s">
        <v>48</v>
      </c>
      <c r="D591" s="9"/>
    </row>
    <row r="592" spans="3:3">
      <c r="C592" s="13"/>
    </row>
    <row r="593" spans="3:3">
      <c r="C593" s="13"/>
    </row>
    <row r="594" spans="3:3">
      <c r="C594" s="13"/>
    </row>
    <row r="595" spans="3:3">
      <c r="C595" s="13"/>
    </row>
    <row r="596" spans="3:3">
      <c r="C596" s="13"/>
    </row>
    <row r="597" spans="3:3">
      <c r="C597" s="13"/>
    </row>
    <row r="598" spans="3:3">
      <c r="C598" s="13"/>
    </row>
    <row r="599" spans="3:3">
      <c r="C599" s="13"/>
    </row>
    <row r="600" spans="3:3">
      <c r="C600" s="13"/>
    </row>
    <row r="601" spans="3:3">
      <c r="C601" s="13"/>
    </row>
    <row r="602" spans="3:3">
      <c r="C602" s="13"/>
    </row>
    <row r="603" spans="3:3">
      <c r="C603" s="13"/>
    </row>
    <row r="604" spans="3:3">
      <c r="C604" s="13"/>
    </row>
    <row r="605" spans="3:3">
      <c r="C605" s="13"/>
    </row>
    <row r="606" spans="3:3">
      <c r="C606" s="13"/>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徐强</dc:creator>
  <cp:lastModifiedBy>徐强</cp:lastModifiedBy>
  <dcterms:created xsi:type="dcterms:W3CDTF">2022-06-02T08:15:00Z</dcterms:created>
  <dcterms:modified xsi:type="dcterms:W3CDTF">2022-06-02T08:59:32Z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2F7BA610694647A494D14122DEB4973B</vt:lpwstr>
  </property>
  <property fmtid="{D5CDD505-2E9C-101B-9397-08002B2CF9AE}" pid="3" name="KSOProductBuildVer">
    <vt:lpwstr>2052-11.1.0.11744</vt:lpwstr>
  </property>
</Properties>
</file>