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75"/>
  </bookViews>
  <sheets>
    <sheet name="测算（养殖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<sst xmlns="http://schemas.openxmlformats.org/spreadsheetml/2006/main" count="48" uniqueCount="37">
  <si>
    <t>2023年度南通市海门区养殖场户病死动物无害化处理财政补助情况汇总表</t>
  </si>
  <si>
    <t>单位：头、只、元</t>
  </si>
  <si>
    <t>区镇</t>
  </si>
  <si>
    <t>猪</t>
  </si>
  <si>
    <t>牛</t>
  </si>
  <si>
    <t>羊</t>
  </si>
  <si>
    <t>禽</t>
  </si>
  <si>
    <t>小计</t>
  </si>
  <si>
    <t>已佩戴畜禽标识</t>
  </si>
  <si>
    <t xml:space="preserve"> 无畜禽标识</t>
  </si>
  <si>
    <t>已佩戴畜禽标识重量＜200kg</t>
  </si>
  <si>
    <t>重量≥6kg</t>
  </si>
  <si>
    <t>重量＜6kg</t>
  </si>
  <si>
    <t>重量≥0.5kg</t>
  </si>
  <si>
    <t>重量＜0.5kg</t>
  </si>
  <si>
    <t>体长≥50cm</t>
  </si>
  <si>
    <t>体长＜50cm</t>
  </si>
  <si>
    <t>数量</t>
  </si>
  <si>
    <t>补助标准40元/只</t>
  </si>
  <si>
    <t>补助标准20元/只</t>
  </si>
  <si>
    <t>补助标准5元/只</t>
  </si>
  <si>
    <t>补助标准400元/只</t>
  </si>
  <si>
    <t>补助标准100元/只</t>
  </si>
  <si>
    <t>补助标准  5元/只</t>
  </si>
  <si>
    <t>补助标准  2元/只</t>
  </si>
  <si>
    <t>补助标准0.2元/只</t>
  </si>
  <si>
    <t>海门街道</t>
  </si>
  <si>
    <t>包场镇</t>
  </si>
  <si>
    <t>三星</t>
  </si>
  <si>
    <t>临江</t>
  </si>
  <si>
    <t>常乐</t>
  </si>
  <si>
    <t>悦来</t>
  </si>
  <si>
    <t>三厂</t>
  </si>
  <si>
    <t>余东</t>
  </si>
  <si>
    <t>正余</t>
  </si>
  <si>
    <t>四甲</t>
  </si>
  <si>
    <t>海永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</si>
</sst>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name val="宋体"/>
      <charset val="134"/>
    </font>
    <font>
      <sz val="12"/>
      <name val="宋体"/>
      <charset val="134"/>
    </font>
    <font>
      <sz val="9"/>
      <name val="楷体_GB2312"/>
      <charset val="134"/>
    </font>
    <font>
      <sz val="12"/>
      <color theme="1"/>
      <name val="宋体"/>
      <charset val="134"/>
      <scheme val="minor"/>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31"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Font="1" applyFill="1" applyAlignment="1">
      <alignment horizontal="righ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tabSelected="1" workbookViewId="0">
      <selection activeCell="I17" sqref="I17"/>
    </sheetView>
  </sheetViews>
  <sheetFormatPr defaultColWidth="9" defaultRowHeight="13.5"/>
  <cols>
    <col min="1" max="1" width="7.5" style="1" customWidth="1"/>
    <col min="2" max="2" width="5.625" style="1" customWidth="1"/>
    <col min="3" max="3" width="7.875" style="1" customWidth="1"/>
    <col min="4" max="4" width="4.875" style="1" customWidth="1"/>
    <col min="5" max="5" width="8.375" style="1" customWidth="1"/>
    <col min="6" max="6" width="5.125" style="1" customWidth="1"/>
    <col min="7" max="7" width="7.5" style="1" customWidth="1"/>
    <col min="8" max="8" width="4.875" style="1" customWidth="1"/>
    <col min="9" max="9" width="8.125" style="1" customWidth="1"/>
    <col min="10" max="10" width="5" style="1" customWidth="1"/>
    <col min="11" max="11" width="7.625" style="1" customWidth="1"/>
    <col min="12" max="12" width="6.5" style="1" customWidth="1"/>
    <col min="13" max="13" width="8.75" style="1" customWidth="1"/>
    <col min="14" max="14" width="6.625" style="1" customWidth="1"/>
    <col min="15" max="15" width="8.5" style="1" customWidth="1"/>
    <col min="16" max="16" width="6.75" style="1" customWidth="1"/>
    <col min="17" max="17" width="8.875" style="1" customWidth="1"/>
    <col min="18" max="18" width="5.375" style="1" customWidth="1"/>
    <col min="19" max="19" width="8" style="1" customWidth="1"/>
    <col min="20" max="20" width="9.125" style="1" customWidth="1"/>
    <col min="21" max="16384" width="9" style="1"/>
  </cols>
  <sheetData>
    <row r="1" ht="36" customHeight="1" spans="1:20">
      <c r="A1" s="2" t="s">
        <v>0</v>
      </c>
      <c r="B1" s="2"/>
      <c r="C1" s="2"/>
      <c r="D1" s="2"/>
      <c r="E1" s="2"/>
      <c r="F1" s="2"/>
      <c r="G1" s="2"/>
      <c r="H1" s="2"/>
      <c r="I1" s="2"/>
      <c r="J1" s="2"/>
      <c r="K1" s="2"/>
      <c r="L1" s="2"/>
      <c r="M1" s="2"/>
      <c r="N1" s="2"/>
      <c r="O1" s="2"/>
      <c r="P1" s="2"/>
      <c r="Q1" s="2"/>
      <c r="R1" s="2"/>
      <c r="S1" s="2"/>
      <c r="T1" s="2"/>
    </row>
    <row r="2" ht="17" customHeight="1" spans="1:20">
      <c r="A2" s="3"/>
      <c r="B2" s="4"/>
      <c r="C2" s="4"/>
      <c r="D2" s="4"/>
      <c r="E2" s="4"/>
      <c r="F2" s="4"/>
      <c r="G2" s="4"/>
      <c r="H2" s="4"/>
      <c r="I2" s="4"/>
      <c r="J2" s="4"/>
      <c r="K2" s="4"/>
      <c r="L2" s="4"/>
      <c r="M2" s="4"/>
      <c r="N2" s="4"/>
      <c r="O2" s="4"/>
      <c r="P2" s="4"/>
      <c r="Q2" s="4"/>
      <c r="R2" s="4"/>
      <c r="S2" s="4"/>
      <c r="T2" s="4"/>
    </row>
    <row r="3" ht="21" customHeight="1" spans="20:20">
      <c r="T3" s="16" t="s">
        <v>1</v>
      </c>
    </row>
    <row r="4" ht="28" customHeight="1" spans="1:20">
      <c r="A4" s="5" t="s">
        <v>2</v>
      </c>
      <c r="B4" s="6" t="s">
        <v>3</v>
      </c>
      <c r="C4" s="6"/>
      <c r="D4" s="6"/>
      <c r="E4" s="6"/>
      <c r="F4" s="6"/>
      <c r="G4" s="6"/>
      <c r="H4" s="7" t="s">
        <v>4</v>
      </c>
      <c r="I4" s="7"/>
      <c r="J4" s="7"/>
      <c r="K4" s="7"/>
      <c r="L4" s="6" t="s">
        <v>5</v>
      </c>
      <c r="M4" s="6"/>
      <c r="N4" s="6"/>
      <c r="O4" s="6"/>
      <c r="P4" s="11" t="s">
        <v>6</v>
      </c>
      <c r="Q4" s="17"/>
      <c r="R4" s="17"/>
      <c r="S4" s="18"/>
      <c r="T4" s="19" t="s">
        <v>7</v>
      </c>
    </row>
    <row r="5" ht="21" customHeight="1" spans="1:20">
      <c r="A5" s="5"/>
      <c r="B5" s="8" t="s">
        <v>8</v>
      </c>
      <c r="C5" s="8"/>
      <c r="D5" s="8"/>
      <c r="E5" s="8"/>
      <c r="F5" s="9" t="s">
        <v>9</v>
      </c>
      <c r="G5" s="9"/>
      <c r="H5" s="9" t="s">
        <v>10</v>
      </c>
      <c r="I5" s="9"/>
      <c r="J5" s="9" t="s">
        <v>9</v>
      </c>
      <c r="K5" s="9"/>
      <c r="L5" s="12" t="s">
        <v>11</v>
      </c>
      <c r="M5" s="13"/>
      <c r="N5" s="12" t="s">
        <v>12</v>
      </c>
      <c r="O5" s="13"/>
      <c r="P5" s="12" t="s">
        <v>13</v>
      </c>
      <c r="Q5" s="13"/>
      <c r="R5" s="12" t="s">
        <v>14</v>
      </c>
      <c r="S5" s="13"/>
      <c r="T5" s="20"/>
    </row>
    <row r="6" ht="36" customHeight="1" spans="1:20">
      <c r="A6" s="5"/>
      <c r="B6" s="8" t="s">
        <v>15</v>
      </c>
      <c r="C6" s="8"/>
      <c r="D6" s="8" t="s">
        <v>16</v>
      </c>
      <c r="E6" s="8"/>
      <c r="F6" s="9"/>
      <c r="G6" s="9"/>
      <c r="H6" s="9"/>
      <c r="I6" s="9"/>
      <c r="J6" s="9"/>
      <c r="K6" s="9"/>
      <c r="L6" s="14"/>
      <c r="M6" s="15"/>
      <c r="N6" s="14"/>
      <c r="O6" s="15"/>
      <c r="P6" s="14"/>
      <c r="Q6" s="15"/>
      <c r="R6" s="14"/>
      <c r="S6" s="15"/>
      <c r="T6" s="20"/>
    </row>
    <row r="7" ht="25" customHeight="1" spans="1:20">
      <c r="A7" s="5"/>
      <c r="B7" s="8" t="s">
        <v>17</v>
      </c>
      <c r="C7" s="9" t="s">
        <v>18</v>
      </c>
      <c r="D7" s="8" t="s">
        <v>17</v>
      </c>
      <c r="E7" s="9" t="s">
        <v>19</v>
      </c>
      <c r="F7" s="8" t="s">
        <v>17</v>
      </c>
      <c r="G7" s="9" t="s">
        <v>20</v>
      </c>
      <c r="H7" s="8" t="s">
        <v>17</v>
      </c>
      <c r="I7" s="9" t="s">
        <v>21</v>
      </c>
      <c r="J7" s="8" t="s">
        <v>17</v>
      </c>
      <c r="K7" s="9" t="s">
        <v>22</v>
      </c>
      <c r="L7" s="8" t="s">
        <v>17</v>
      </c>
      <c r="M7" s="9" t="s">
        <v>18</v>
      </c>
      <c r="N7" s="8" t="s">
        <v>17</v>
      </c>
      <c r="O7" s="9" t="s">
        <v>23</v>
      </c>
      <c r="P7" s="8" t="s">
        <v>17</v>
      </c>
      <c r="Q7" s="9" t="s">
        <v>24</v>
      </c>
      <c r="R7" s="8" t="s">
        <v>17</v>
      </c>
      <c r="S7" s="9" t="s">
        <v>25</v>
      </c>
      <c r="T7" s="21"/>
    </row>
    <row r="8" ht="28" customHeight="1" spans="1:20">
      <c r="A8" s="10" t="s">
        <v>26</v>
      </c>
      <c r="B8" s="8">
        <v>57</v>
      </c>
      <c r="C8" s="8">
        <f>B8*40</f>
        <v>2280</v>
      </c>
      <c r="D8" s="8"/>
      <c r="E8" s="8"/>
      <c r="F8" s="8">
        <v>17</v>
      </c>
      <c r="G8" s="8">
        <f>F8*5</f>
        <v>85</v>
      </c>
      <c r="H8" s="8">
        <v>45</v>
      </c>
      <c r="I8" s="8">
        <f>H8*400</f>
        <v>18000</v>
      </c>
      <c r="J8" s="8">
        <v>1</v>
      </c>
      <c r="K8" s="8">
        <v>100</v>
      </c>
      <c r="L8" s="8">
        <v>3974</v>
      </c>
      <c r="M8" s="8">
        <f>L8*40</f>
        <v>158960</v>
      </c>
      <c r="N8" s="8">
        <v>2336</v>
      </c>
      <c r="O8" s="8">
        <f>N8*5</f>
        <v>11680</v>
      </c>
      <c r="P8" s="8">
        <v>8052</v>
      </c>
      <c r="Q8" s="8">
        <f>P8*2</f>
        <v>16104</v>
      </c>
      <c r="R8" s="8"/>
      <c r="S8" s="8"/>
      <c r="T8" s="8">
        <f>S8+Q8+O8+M8+K8+I8+G8+E8+C8</f>
        <v>207209</v>
      </c>
    </row>
    <row r="9" ht="28" customHeight="1" spans="1:20">
      <c r="A9" s="10" t="s">
        <v>27</v>
      </c>
      <c r="B9" s="8">
        <v>3407</v>
      </c>
      <c r="C9" s="8">
        <f t="shared" ref="C9:C19" si="0">B9*40</f>
        <v>136280</v>
      </c>
      <c r="D9" s="8">
        <v>3019</v>
      </c>
      <c r="E9" s="8">
        <f>D9*20</f>
        <v>60380</v>
      </c>
      <c r="F9" s="8">
        <v>1694</v>
      </c>
      <c r="G9" s="8">
        <f t="shared" ref="G9:G19" si="1">F9*5</f>
        <v>8470</v>
      </c>
      <c r="H9" s="8"/>
      <c r="I9" s="8"/>
      <c r="J9" s="8"/>
      <c r="K9" s="8"/>
      <c r="L9" s="8">
        <v>9586</v>
      </c>
      <c r="M9" s="8">
        <f t="shared" ref="M9:M19" si="2">L9*40</f>
        <v>383440</v>
      </c>
      <c r="N9" s="8">
        <v>2494</v>
      </c>
      <c r="O9" s="8">
        <f t="shared" ref="O9:O19" si="3">N9*5</f>
        <v>12470</v>
      </c>
      <c r="P9" s="8">
        <v>22655</v>
      </c>
      <c r="Q9" s="8">
        <f t="shared" ref="Q9:Q19" si="4">P9*2</f>
        <v>45310</v>
      </c>
      <c r="R9" s="8"/>
      <c r="S9" s="8"/>
      <c r="T9" s="8">
        <f t="shared" ref="T9:T19" si="5">S9+Q9+O9+M9+K9+I9+G9+E9+C9</f>
        <v>646350</v>
      </c>
    </row>
    <row r="10" ht="28" customHeight="1" spans="1:20">
      <c r="A10" s="10" t="s">
        <v>28</v>
      </c>
      <c r="B10" s="8">
        <v>3002</v>
      </c>
      <c r="C10" s="8">
        <f t="shared" si="0"/>
        <v>120080</v>
      </c>
      <c r="D10" s="8">
        <v>773</v>
      </c>
      <c r="E10" s="8">
        <f t="shared" ref="E10:E19" si="6">D10*20</f>
        <v>15460</v>
      </c>
      <c r="F10" s="8">
        <v>212</v>
      </c>
      <c r="G10" s="8">
        <f t="shared" si="1"/>
        <v>1060</v>
      </c>
      <c r="H10" s="8"/>
      <c r="I10" s="8"/>
      <c r="J10" s="8"/>
      <c r="K10" s="8"/>
      <c r="L10" s="8">
        <v>2026</v>
      </c>
      <c r="M10" s="8">
        <f t="shared" si="2"/>
        <v>81040</v>
      </c>
      <c r="N10" s="8">
        <v>229</v>
      </c>
      <c r="O10" s="8">
        <f t="shared" si="3"/>
        <v>1145</v>
      </c>
      <c r="P10" s="8">
        <v>47430</v>
      </c>
      <c r="Q10" s="8">
        <f t="shared" si="4"/>
        <v>94860</v>
      </c>
      <c r="R10" s="8">
        <v>125</v>
      </c>
      <c r="S10" s="8">
        <f>R10*0.2</f>
        <v>25</v>
      </c>
      <c r="T10" s="8">
        <f t="shared" si="5"/>
        <v>313670</v>
      </c>
    </row>
    <row r="11" ht="28" customHeight="1" spans="1:20">
      <c r="A11" s="10" t="s">
        <v>29</v>
      </c>
      <c r="B11" s="8">
        <v>1110</v>
      </c>
      <c r="C11" s="8">
        <f t="shared" si="0"/>
        <v>44400</v>
      </c>
      <c r="D11" s="8">
        <v>55</v>
      </c>
      <c r="E11" s="8">
        <f t="shared" si="6"/>
        <v>1100</v>
      </c>
      <c r="F11" s="8"/>
      <c r="G11" s="8">
        <f t="shared" si="1"/>
        <v>0</v>
      </c>
      <c r="H11" s="8"/>
      <c r="I11" s="8"/>
      <c r="J11" s="8"/>
      <c r="K11" s="8"/>
      <c r="L11" s="8">
        <v>3155</v>
      </c>
      <c r="M11" s="8">
        <f t="shared" si="2"/>
        <v>126200</v>
      </c>
      <c r="N11" s="8">
        <v>889</v>
      </c>
      <c r="O11" s="8">
        <f t="shared" si="3"/>
        <v>4445</v>
      </c>
      <c r="P11" s="8">
        <v>24945</v>
      </c>
      <c r="Q11" s="8">
        <f t="shared" si="4"/>
        <v>49890</v>
      </c>
      <c r="R11" s="8">
        <v>2487</v>
      </c>
      <c r="S11" s="8">
        <f>R11*0.2</f>
        <v>497.4</v>
      </c>
      <c r="T11" s="8">
        <f t="shared" si="5"/>
        <v>226532.4</v>
      </c>
    </row>
    <row r="12" ht="28" customHeight="1" spans="1:20">
      <c r="A12" s="10" t="s">
        <v>30</v>
      </c>
      <c r="B12" s="8">
        <v>2856</v>
      </c>
      <c r="C12" s="8">
        <f t="shared" si="0"/>
        <v>114240</v>
      </c>
      <c r="D12" s="8">
        <v>972</v>
      </c>
      <c r="E12" s="8">
        <f t="shared" si="6"/>
        <v>19440</v>
      </c>
      <c r="F12" s="8">
        <v>734</v>
      </c>
      <c r="G12" s="8">
        <f t="shared" si="1"/>
        <v>3670</v>
      </c>
      <c r="H12" s="8"/>
      <c r="I12" s="8"/>
      <c r="J12" s="8"/>
      <c r="K12" s="8"/>
      <c r="L12" s="8">
        <v>2526</v>
      </c>
      <c r="M12" s="8">
        <f t="shared" si="2"/>
        <v>101040</v>
      </c>
      <c r="N12" s="8">
        <v>925</v>
      </c>
      <c r="O12" s="8">
        <f t="shared" si="3"/>
        <v>4625</v>
      </c>
      <c r="P12" s="8">
        <v>15223</v>
      </c>
      <c r="Q12" s="8">
        <f t="shared" si="4"/>
        <v>30446</v>
      </c>
      <c r="R12" s="8"/>
      <c r="S12" s="8"/>
      <c r="T12" s="8">
        <f t="shared" si="5"/>
        <v>273461</v>
      </c>
    </row>
    <row r="13" ht="28" customHeight="1" spans="1:20">
      <c r="A13" s="10" t="s">
        <v>31</v>
      </c>
      <c r="B13" s="8">
        <v>3239</v>
      </c>
      <c r="C13" s="8">
        <f t="shared" si="0"/>
        <v>129560</v>
      </c>
      <c r="D13" s="8">
        <v>645</v>
      </c>
      <c r="E13" s="8">
        <f t="shared" si="6"/>
        <v>12900</v>
      </c>
      <c r="F13" s="8">
        <v>961</v>
      </c>
      <c r="G13" s="8">
        <f t="shared" si="1"/>
        <v>4805</v>
      </c>
      <c r="H13" s="8"/>
      <c r="I13" s="8"/>
      <c r="J13" s="8"/>
      <c r="K13" s="8"/>
      <c r="L13" s="8">
        <v>9829</v>
      </c>
      <c r="M13" s="8">
        <f t="shared" si="2"/>
        <v>393160</v>
      </c>
      <c r="N13" s="8">
        <v>1167</v>
      </c>
      <c r="O13" s="8">
        <f t="shared" si="3"/>
        <v>5835</v>
      </c>
      <c r="P13" s="8">
        <v>5728</v>
      </c>
      <c r="Q13" s="8">
        <f t="shared" si="4"/>
        <v>11456</v>
      </c>
      <c r="R13" s="8">
        <v>174</v>
      </c>
      <c r="S13" s="8">
        <f>R13*0.2</f>
        <v>34.8</v>
      </c>
      <c r="T13" s="8">
        <f t="shared" si="5"/>
        <v>557750.8</v>
      </c>
    </row>
    <row r="14" ht="28" customHeight="1" spans="1:20">
      <c r="A14" s="10" t="s">
        <v>32</v>
      </c>
      <c r="B14" s="8">
        <v>169</v>
      </c>
      <c r="C14" s="8">
        <f t="shared" si="0"/>
        <v>6760</v>
      </c>
      <c r="D14" s="8">
        <v>15</v>
      </c>
      <c r="E14" s="8">
        <f t="shared" si="6"/>
        <v>300</v>
      </c>
      <c r="F14" s="8">
        <v>1</v>
      </c>
      <c r="G14" s="8">
        <f t="shared" si="1"/>
        <v>5</v>
      </c>
      <c r="H14" s="8"/>
      <c r="I14" s="8"/>
      <c r="J14" s="8"/>
      <c r="K14" s="8"/>
      <c r="L14" s="8">
        <v>1084</v>
      </c>
      <c r="M14" s="8">
        <f t="shared" si="2"/>
        <v>43360</v>
      </c>
      <c r="N14" s="8">
        <v>368</v>
      </c>
      <c r="O14" s="8">
        <f t="shared" si="3"/>
        <v>1840</v>
      </c>
      <c r="P14" s="8">
        <v>12798</v>
      </c>
      <c r="Q14" s="8">
        <f t="shared" si="4"/>
        <v>25596</v>
      </c>
      <c r="R14" s="8"/>
      <c r="S14" s="8"/>
      <c r="T14" s="8">
        <f t="shared" si="5"/>
        <v>77861</v>
      </c>
    </row>
    <row r="15" ht="28" customHeight="1" spans="1:20">
      <c r="A15" s="10" t="s">
        <v>33</v>
      </c>
      <c r="B15" s="8">
        <v>927</v>
      </c>
      <c r="C15" s="8">
        <f t="shared" si="0"/>
        <v>37080</v>
      </c>
      <c r="D15" s="8">
        <v>609</v>
      </c>
      <c r="E15" s="8">
        <f t="shared" si="6"/>
        <v>12180</v>
      </c>
      <c r="F15" s="8">
        <v>496</v>
      </c>
      <c r="G15" s="8">
        <f t="shared" si="1"/>
        <v>2480</v>
      </c>
      <c r="H15" s="8"/>
      <c r="I15" s="8"/>
      <c r="J15" s="8"/>
      <c r="K15" s="8"/>
      <c r="L15" s="8">
        <v>3017</v>
      </c>
      <c r="M15" s="8">
        <f t="shared" si="2"/>
        <v>120680</v>
      </c>
      <c r="N15" s="8">
        <v>888</v>
      </c>
      <c r="O15" s="8">
        <f t="shared" si="3"/>
        <v>4440</v>
      </c>
      <c r="P15" s="8">
        <v>6117</v>
      </c>
      <c r="Q15" s="8">
        <f t="shared" si="4"/>
        <v>12234</v>
      </c>
      <c r="R15" s="8"/>
      <c r="S15" s="8"/>
      <c r="T15" s="8">
        <f t="shared" si="5"/>
        <v>189094</v>
      </c>
    </row>
    <row r="16" ht="28" customHeight="1" spans="1:20">
      <c r="A16" s="10" t="s">
        <v>34</v>
      </c>
      <c r="B16" s="8">
        <v>982</v>
      </c>
      <c r="C16" s="8">
        <f t="shared" si="0"/>
        <v>39280</v>
      </c>
      <c r="D16" s="8">
        <v>635</v>
      </c>
      <c r="E16" s="8">
        <f t="shared" si="6"/>
        <v>12700</v>
      </c>
      <c r="F16" s="8">
        <v>203</v>
      </c>
      <c r="G16" s="8">
        <f t="shared" si="1"/>
        <v>1015</v>
      </c>
      <c r="H16" s="8"/>
      <c r="I16" s="8"/>
      <c r="J16" s="8"/>
      <c r="K16" s="8"/>
      <c r="L16" s="8">
        <v>2244</v>
      </c>
      <c r="M16" s="8">
        <f t="shared" si="2"/>
        <v>89760</v>
      </c>
      <c r="N16" s="8">
        <v>342</v>
      </c>
      <c r="O16" s="8">
        <f t="shared" si="3"/>
        <v>1710</v>
      </c>
      <c r="P16" s="8">
        <v>1</v>
      </c>
      <c r="Q16" s="8">
        <f t="shared" si="4"/>
        <v>2</v>
      </c>
      <c r="R16" s="8"/>
      <c r="S16" s="8"/>
      <c r="T16" s="8">
        <f t="shared" si="5"/>
        <v>144467</v>
      </c>
    </row>
    <row r="17" ht="28" customHeight="1" spans="1:20">
      <c r="A17" s="10" t="s">
        <v>35</v>
      </c>
      <c r="B17" s="8">
        <v>772</v>
      </c>
      <c r="C17" s="8">
        <f t="shared" si="0"/>
        <v>30880</v>
      </c>
      <c r="D17" s="8">
        <v>65</v>
      </c>
      <c r="E17" s="8">
        <f t="shared" si="6"/>
        <v>1300</v>
      </c>
      <c r="F17" s="8">
        <v>118</v>
      </c>
      <c r="G17" s="8">
        <f t="shared" si="1"/>
        <v>590</v>
      </c>
      <c r="H17" s="8"/>
      <c r="I17" s="8"/>
      <c r="J17" s="8"/>
      <c r="K17" s="8"/>
      <c r="L17" s="8">
        <v>3215</v>
      </c>
      <c r="M17" s="8">
        <f t="shared" si="2"/>
        <v>128600</v>
      </c>
      <c r="N17" s="8">
        <v>370</v>
      </c>
      <c r="O17" s="8">
        <f t="shared" si="3"/>
        <v>1850</v>
      </c>
      <c r="P17" s="8">
        <v>10077</v>
      </c>
      <c r="Q17" s="8">
        <f t="shared" si="4"/>
        <v>20154</v>
      </c>
      <c r="R17" s="8"/>
      <c r="S17" s="8"/>
      <c r="T17" s="8">
        <f t="shared" si="5"/>
        <v>183374</v>
      </c>
    </row>
    <row r="18" ht="28" customHeight="1" spans="1:20">
      <c r="A18" s="10" t="s">
        <v>36</v>
      </c>
      <c r="B18" s="8"/>
      <c r="C18" s="8">
        <f t="shared" si="0"/>
        <v>0</v>
      </c>
      <c r="D18" s="8"/>
      <c r="E18" s="8">
        <f t="shared" si="6"/>
        <v>0</v>
      </c>
      <c r="F18" s="8"/>
      <c r="G18" s="8">
        <f t="shared" si="1"/>
        <v>0</v>
      </c>
      <c r="H18" s="8"/>
      <c r="I18" s="8"/>
      <c r="J18" s="8"/>
      <c r="K18" s="8"/>
      <c r="L18" s="8">
        <v>491</v>
      </c>
      <c r="M18" s="8">
        <f t="shared" si="2"/>
        <v>19640</v>
      </c>
      <c r="N18" s="8">
        <v>2</v>
      </c>
      <c r="O18" s="8">
        <f t="shared" si="3"/>
        <v>10</v>
      </c>
      <c r="P18" s="8">
        <v>2</v>
      </c>
      <c r="Q18" s="8">
        <f t="shared" si="4"/>
        <v>4</v>
      </c>
      <c r="R18" s="8"/>
      <c r="S18" s="8"/>
      <c r="T18" s="8">
        <f t="shared" si="5"/>
        <v>19654</v>
      </c>
    </row>
    <row r="19" ht="28" customHeight="1" spans="1:20">
      <c r="A19" s="8" t="s">
        <v>7</v>
      </c>
      <c r="B19" s="8">
        <f t="shared" ref="B19:G19" si="7">SUM(B8:B18)</f>
        <v>16521</v>
      </c>
      <c r="C19" s="8">
        <f t="shared" si="0"/>
        <v>660840</v>
      </c>
      <c r="D19" s="8">
        <f t="shared" si="7"/>
        <v>6788</v>
      </c>
      <c r="E19" s="8">
        <f t="shared" si="6"/>
        <v>135760</v>
      </c>
      <c r="F19" s="8">
        <f t="shared" si="7"/>
        <v>4436</v>
      </c>
      <c r="G19" s="8">
        <f t="shared" si="1"/>
        <v>22180</v>
      </c>
      <c r="H19" s="8">
        <f>SUM(H8:H18)</f>
        <v>45</v>
      </c>
      <c r="I19" s="8">
        <f>SUM(I8:I18)</f>
        <v>18000</v>
      </c>
      <c r="J19" s="8">
        <f>SUM(J8:J18)</f>
        <v>1</v>
      </c>
      <c r="K19" s="8">
        <f>SUM(K8:K18)</f>
        <v>100</v>
      </c>
      <c r="L19" s="8">
        <f>SUM(L8:L18)</f>
        <v>41147</v>
      </c>
      <c r="M19" s="8">
        <f t="shared" si="2"/>
        <v>1645880</v>
      </c>
      <c r="N19" s="8">
        <f>SUM(N8:N18)</f>
        <v>10010</v>
      </c>
      <c r="O19" s="8">
        <f t="shared" si="3"/>
        <v>50050</v>
      </c>
      <c r="P19" s="8">
        <f>SUM(P8:P18)</f>
        <v>153028</v>
      </c>
      <c r="Q19" s="8">
        <f t="shared" si="4"/>
        <v>306056</v>
      </c>
      <c r="R19" s="8">
        <f>SUM(R8:R18)</f>
        <v>2786</v>
      </c>
      <c r="S19" s="8">
        <f>R19*0.2</f>
        <v>557.2</v>
      </c>
      <c r="T19" s="8">
        <f t="shared" si="5"/>
        <v>2839423.2</v>
      </c>
    </row>
  </sheetData>
  <mergeCells count="18">
    <mergeCell ref="A1:T1"/>
    <mergeCell ref="A2:T2"/>
    <mergeCell ref="B4:G4"/>
    <mergeCell ref="H4:K4"/>
    <mergeCell ref="L4:O4"/>
    <mergeCell ref="P4:S4"/>
    <mergeCell ref="B5:E5"/>
    <mergeCell ref="B6:C6"/>
    <mergeCell ref="D6:E6"/>
    <mergeCell ref="A4:A7"/>
    <mergeCell ref="T4:T7"/>
    <mergeCell ref="F5:G6"/>
    <mergeCell ref="H5:I6"/>
    <mergeCell ref="J5:K6"/>
    <mergeCell ref="L5:M6"/>
    <mergeCell ref="N5:O6"/>
    <mergeCell ref="P5:Q6"/>
    <mergeCell ref="R5:S6"/>
  </mergeCells>
  <printOptions horizontalCentered="1" verticalCentered="1"/>
  <pageMargins left="0.357638888888889" right="0.357638888888889"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测算（养殖户）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红木棉花</cp:lastModifiedBy>
  <dcterms:created xsi:type="dcterms:W3CDTF">2024-03-15T07:27:00Z</dcterms:created>
  <dcterms:modified xsi:type="dcterms:W3CDTF">2024-10-28T07:01:14Z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5C868AA5D7814AAB865903725EC7E0F3</vt:lpwstr>
  </property>
  <property fmtid="{D5CDD505-2E9C-101B-9397-08002B2CF9AE}" pid="3" name="KSOProductBuildVer">
    <vt:lpwstr>2052-12.1.0.18276</vt:lpwstr>
  </property>
</Properties>
</file>